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Айса\"/>
    </mc:Choice>
  </mc:AlternateContent>
  <bookViews>
    <workbookView xWindow="0" yWindow="0" windowWidth="16170" windowHeight="7920"/>
  </bookViews>
  <sheets>
    <sheet name="Прайс-ли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7" i="1" l="1"/>
  <c r="D226" i="1"/>
  <c r="D224" i="1"/>
  <c r="D223" i="1"/>
  <c r="D228" i="1"/>
  <c r="D222" i="1"/>
  <c r="D209" i="1"/>
  <c r="D205" i="1"/>
  <c r="D86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1" i="1"/>
  <c r="D249" i="1"/>
  <c r="D247" i="1"/>
  <c r="D246" i="1"/>
  <c r="D245" i="1"/>
  <c r="D244" i="1"/>
  <c r="D243" i="1"/>
  <c r="D242" i="1"/>
  <c r="D240" i="1"/>
  <c r="D239" i="1"/>
  <c r="D238" i="1"/>
  <c r="D237" i="1"/>
  <c r="D236" i="1"/>
  <c r="D235" i="1"/>
  <c r="D234" i="1"/>
  <c r="D233" i="1"/>
  <c r="D231" i="1"/>
  <c r="D230" i="1"/>
  <c r="D225" i="1"/>
  <c r="D221" i="1"/>
  <c r="D220" i="1"/>
  <c r="D219" i="1"/>
  <c r="D218" i="1"/>
  <c r="D217" i="1"/>
  <c r="D216" i="1"/>
  <c r="D212" i="1"/>
  <c r="D211" i="1"/>
  <c r="D210" i="1"/>
  <c r="D208" i="1"/>
  <c r="D207" i="1"/>
  <c r="D206" i="1"/>
  <c r="D204" i="1"/>
  <c r="D203" i="1"/>
  <c r="D202" i="1"/>
  <c r="D201" i="1"/>
  <c r="D200" i="1"/>
  <c r="D199" i="1"/>
  <c r="D198" i="1"/>
  <c r="D197" i="1"/>
  <c r="D196" i="1"/>
  <c r="D194" i="1"/>
  <c r="D192" i="1"/>
  <c r="D191" i="1"/>
  <c r="D188" i="1"/>
  <c r="D186" i="1"/>
  <c r="D185" i="1"/>
  <c r="D184" i="1"/>
  <c r="D182" i="1"/>
  <c r="D180" i="1"/>
  <c r="D177" i="1"/>
  <c r="D172" i="1"/>
  <c r="D166" i="1"/>
  <c r="D158" i="1"/>
  <c r="D154" i="1"/>
  <c r="D153" i="1"/>
  <c r="D151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5" i="1"/>
  <c r="D129" i="1"/>
  <c r="D128" i="1"/>
  <c r="D127" i="1"/>
  <c r="D126" i="1"/>
  <c r="D125" i="1"/>
  <c r="D124" i="1"/>
  <c r="D122" i="1"/>
  <c r="D115" i="1"/>
  <c r="D114" i="1"/>
  <c r="D113" i="1"/>
  <c r="D110" i="1"/>
  <c r="D109" i="1"/>
  <c r="D108" i="1"/>
  <c r="D107" i="1"/>
  <c r="D100" i="1"/>
  <c r="D96" i="1"/>
  <c r="D95" i="1"/>
  <c r="D93" i="1"/>
  <c r="D92" i="1"/>
  <c r="D90" i="1"/>
  <c r="D88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49" i="1"/>
  <c r="D48" i="1"/>
  <c r="D47" i="1"/>
  <c r="D46" i="1"/>
  <c r="D45" i="1"/>
  <c r="D43" i="1"/>
  <c r="D41" i="1"/>
  <c r="D39" i="1"/>
  <c r="D37" i="1"/>
  <c r="D36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<sst xmlns="http://schemas.openxmlformats.org/spreadsheetml/2006/main" count="370" uniqueCount="329">
  <si>
    <t>Код</t>
  </si>
  <si>
    <t>Цена базовая</t>
  </si>
  <si>
    <t>Картинки</t>
  </si>
  <si>
    <t>Остаток</t>
  </si>
  <si>
    <t>01. МУЖСКАЯ(Весна-Лето)</t>
  </si>
  <si>
    <t>01.01. Пальто</t>
  </si>
  <si>
    <t>Пальто (м) Tlongshija 3045 классика (р-р 46-56) черн сер в пол</t>
  </si>
  <si>
    <t>01.02. Куртки, Парки</t>
  </si>
  <si>
    <t>Куртка (м) Clasna CW18MC011 (р-р 46) т синий (501)</t>
  </si>
  <si>
    <t>Куртка (м) Clasna CW18MC011 (р-р 46) хаки (447)</t>
  </si>
  <si>
    <t>Куртка (м) Clasna CW18MC011 (р-р 48) хаки (447)</t>
  </si>
  <si>
    <t>Куртка (м) Clasna CW18MC011 (р-р 54) т синий (501)</t>
  </si>
  <si>
    <t>Куртка (м) Clasna CW18MC052 (р-р 48) черный (701)</t>
  </si>
  <si>
    <t>Куртка (м) Clasna CW18MC053 (р-р 48) графит (704)</t>
  </si>
  <si>
    <t>Куртка (м) Clasna CW18MC057 (р-р 46) черный (701)</t>
  </si>
  <si>
    <t>Куртка (м) Clasna CW18MC057 (р-р 48) черный (701)</t>
  </si>
  <si>
    <t>Куртка (м) Clasna CW18MC057 (р-р 50) черный (701)</t>
  </si>
  <si>
    <t>Куртка (м) Clasna CW18MC057 (р-р 54) черный (701)</t>
  </si>
  <si>
    <t>Куртка (м) CORBONA G-BS688 (19) (р-р 48) т синий (91#)</t>
  </si>
  <si>
    <t>Куртка (м) CORBONA G-BS688 (р-р 48) синий (91#)</t>
  </si>
  <si>
    <t>Куртка (м) CORBONA G-BS786 (р-р 48) ч синий (87#)</t>
  </si>
  <si>
    <t>Куртка (м) CORBONA G-BS901 (р-р 48) т синий (91#)</t>
  </si>
  <si>
    <t>Куртка (м) CORBONA G-BS901 (р-р 50) т синий (91#)</t>
  </si>
  <si>
    <t>Куртка (м) CORBONA G-BS901 (р-р 52) т синий (91#)</t>
  </si>
  <si>
    <t>Куртка (м) CORBONA G-BS901 (р-р 56) т синий (91#)</t>
  </si>
  <si>
    <t>Куртка (м) CORBONA G-BY859 (р-р 54) серый (70#)</t>
  </si>
  <si>
    <t>Куртка (м) Fobs 6212 (р-р 48) бордовый (PR)</t>
  </si>
  <si>
    <t>Куртка (м) Fobs 6212 (р-р 50) бордовый (PR)</t>
  </si>
  <si>
    <t>Куртка (м) Fobs 6212 (р-р 50) синий (69)</t>
  </si>
  <si>
    <t>Куртка (м) Fobs 6212 (р-р 52) бордовый (PR)</t>
  </si>
  <si>
    <t>Куртка (м) Fobs 6212 (р-р 54) бордовый (PR)</t>
  </si>
  <si>
    <t>Куртка (м) Fobs 6212 (р-р 56) бордовый (PR)</t>
  </si>
  <si>
    <t>Куртка (м) Harry Bertoia 80253 (р-р 46-56) черн хаки</t>
  </si>
  <si>
    <t>Куртка (м) INDACO ITC727 (р-р 46) хаки (21#)</t>
  </si>
  <si>
    <t>Куртка (м) INDACO ITC727 (р-р 48) хаки (21#)</t>
  </si>
  <si>
    <t>Куртка (м) INDACO ITC935 (р-р 52) синий (2#)</t>
  </si>
  <si>
    <t>Куртка (м) Kasadun KW19MC001 (р-р 46) хаки (403)</t>
  </si>
  <si>
    <t>Куртка (м) Kasadun KW19MC001 (р-р 46) черный (701)</t>
  </si>
  <si>
    <t>Куртка (м) Kasadun KW19MC001 (р-р 48) хаки (403)</t>
  </si>
  <si>
    <t>Куртка (м) Kasadun KW19MC001 (р-р 48) черный (701)</t>
  </si>
  <si>
    <t>Куртка (м) Kasadun KW19MC001 (р-р 50) хаки (403)</t>
  </si>
  <si>
    <t>Куртка (м) Kasadun KW19MC001 (р-р 50) черный (701)</t>
  </si>
  <si>
    <t>Куртка (м) Kasadun KW19MC001 (р-р 52) хаки (403)</t>
  </si>
  <si>
    <t>Куртка (м) Kasadun KW19MC001 (р-р 52) черный (701)</t>
  </si>
  <si>
    <t>Куртка (м) Kasadun KW19MC001 (р-р 54) хаки (403)</t>
  </si>
  <si>
    <t>Куртка (м) Kasadun KW19MC004 (р-р 46) т синий (502)</t>
  </si>
  <si>
    <t>Куртка (м) Kasadun KW19MC004 (р-р 48) т синий (502)</t>
  </si>
  <si>
    <t>Куртка (м) Kasadun KW19MC004 (р-р 50) т синий (502)</t>
  </si>
  <si>
    <t>Куртка (м) Kasadun KW19MC004 (р-р 54) т синий (502)</t>
  </si>
  <si>
    <t>Куртка (м) Kasadun KW19MC013 (р-р 46) т синий (502)</t>
  </si>
  <si>
    <t>Куртка (м) Kasadun KW19MC013 (р-р 48) т синий (502)</t>
  </si>
  <si>
    <t>Куртка (м) Kasadun KW19MC013 (р-р 50) т синий (502)</t>
  </si>
  <si>
    <t>Куртка (м) Kasadun KW19MC013 (р-р 54) т синий (502)</t>
  </si>
  <si>
    <t>Куртка (м) Kasadun KW19MC018 (р-р 46) т синий (502)</t>
  </si>
  <si>
    <t>Куртка (м) Kasadun KW19MC018 (р-р 48) т синий (502)</t>
  </si>
  <si>
    <t>Куртка (м) Kasadun KW19MC018 (р-р 50) т синий (502)</t>
  </si>
  <si>
    <t>Куртка (м) Kasadun KW19MC018 (р-р 52) т синий (502)</t>
  </si>
  <si>
    <t>Куртка (м) Kasadun KW19MC018 (р-р 54) т синий (502)</t>
  </si>
  <si>
    <t>Куртка (м) Kasadun KW19MC034 (р-р 46) т синий (501)</t>
  </si>
  <si>
    <t>Куртка (м) Kasadun KW19MC034 (р-р 48) т синий (501)</t>
  </si>
  <si>
    <t>Куртка (м) Kasadun KW19MC034 (р-р 50) т синий (501)</t>
  </si>
  <si>
    <t>Куртка (м) Kasadun KW19MC034 (р-р 52) т синий (501)</t>
  </si>
  <si>
    <t>Куртка (м) Kasadun KW19MC034 (р-р 54) т синий (501)</t>
  </si>
  <si>
    <t>Куртка (м) Malidinu М20SSC-5007 (р-р 48) т синий (202)</t>
  </si>
  <si>
    <t>Куртка (м) Malidinu М20SSC-5008 (р-р 56)  серый (505)</t>
  </si>
  <si>
    <t>Куртка (м) Malidinu М20SSC-5030 (р-р 48) красный (803)</t>
  </si>
  <si>
    <t>Куртка (м) Malidinu М20SSC-5030 (р-р 48) синий (201)</t>
  </si>
  <si>
    <t>Куртка (м) Malidinu М20SSC-5030 (р-р 50) красный (803)</t>
  </si>
  <si>
    <t>Куртка (м) Malidinu М20SSC-5030 (р-р 50) синий (201)</t>
  </si>
  <si>
    <t>Куртка (м) Malidinu М20SSC-5030 (р-р 52) красный (803)</t>
  </si>
  <si>
    <t>Куртка (м) Malidinu М20SSC-5030 (р-р 54) красный (803)</t>
  </si>
  <si>
    <t>Куртка (м) Malidinu М20SSC-5030 (р-р 54) синий (201)</t>
  </si>
  <si>
    <t>Куртка (м) Malidinu М20SSC-5030 (р-р 56) красный (803)</t>
  </si>
  <si>
    <t>Куртка (м) Malidinu М20SSC-5053 (р-р 48) горчица (802)</t>
  </si>
  <si>
    <t>Куртка (м) Malidinu М20SSC-5053 (р-р 48) графит (602)</t>
  </si>
  <si>
    <t>Куртка (м) Malidinu М20SSC-5053 (р-р 50) горчица (802)</t>
  </si>
  <si>
    <t>Куртка (м) Malidinu М20SSC-5053 (р-р 54) горчица (802)</t>
  </si>
  <si>
    <t>Куртка (м) Malidinu М20SSC-5053 (р-р 56) горчица (802)</t>
  </si>
  <si>
    <t>Куртка (м) Malidinu МC-14834 (р-р 52) бордовый(5C#)</t>
  </si>
  <si>
    <t>Куртка (м) Malidinu МC-14834 (р-р 54) бордовый(5C#)</t>
  </si>
  <si>
    <t>Куртка (м) Malidinu МC-14834 (р-р 56) бордовый(5C#)</t>
  </si>
  <si>
    <t>Куртка (м) Malidinu МC19102D (р-р 58) коричневый (609)</t>
  </si>
  <si>
    <t>Куртка (м) Malidinu МC19102D (р-р 60) коричневый (609)</t>
  </si>
  <si>
    <t>Куртка (м) Malidinu МC19102D (р-р 64) коричневый (609)</t>
  </si>
  <si>
    <t>Куртка (м) Malidinu МC19102D (р-р 64) синий (202)</t>
  </si>
  <si>
    <t>Куртка (м) Malidinu МC19161 (р-р 48) синий (202)</t>
  </si>
  <si>
    <t>Куртка (м) Malidinu МC19305 (р-р 52) синий (202)</t>
  </si>
  <si>
    <t>Куртка (м) Malidinu МC19305 (р-р 54) графит (605)</t>
  </si>
  <si>
    <t>Куртка (м) Malidinu МC19309 (р-р 46) синий (201)</t>
  </si>
  <si>
    <t>Куртка (м) Malidinu МC19309 (р-р 46) хаки (602)</t>
  </si>
  <si>
    <t>Куртка (м) Malidinu МC19309 (р-р 48) синий (201)</t>
  </si>
  <si>
    <t>Куртка (м) Malidinu МC19309 (р-р 48) хаки (602)</t>
  </si>
  <si>
    <t>Куртка (м) Malidinu МC19309 (р-р 50) хаки (602)</t>
  </si>
  <si>
    <t>Куртка (м) Malidinu МC19309 (р-р 52) синий (201)</t>
  </si>
  <si>
    <t>Куртка (м) Malidinu МC19309 (р-р 52) хаки (602)</t>
  </si>
  <si>
    <t>Куртка (м) Malidinu МC19309 (р-р 54) хаки (602)</t>
  </si>
  <si>
    <t>Куртка (м) Malidinu МC19380 (р-р 48) т синий (505)</t>
  </si>
  <si>
    <t>Куртка (м) Malidinu МC19380 (р-р 50) т синий (505)</t>
  </si>
  <si>
    <t>Куртка (м) Malidinu МC19380 (р-р 52) т синий (505)</t>
  </si>
  <si>
    <t>Куртка (м) Malidinu МC19380 (р-р 52) черный (101)</t>
  </si>
  <si>
    <t>Куртка (м) Malidinu МC19380 (р-р 54) т синий (505)</t>
  </si>
  <si>
    <t>Парка (м) Malyate classics 17238 (2015) (р-р 52(2xL) черный</t>
  </si>
  <si>
    <t>01.03. Ветровки</t>
  </si>
  <si>
    <t>Ветровка (м) Clasna CW15MW86 (р-р 46) бежевый (902)</t>
  </si>
  <si>
    <t>Ветровка (м) Clasna CW15MW86 (р-р 46) изумруд (401)</t>
  </si>
  <si>
    <t>Ветровка (м) Clasna CW15MW86 (р-р 48) бежевый (902)</t>
  </si>
  <si>
    <t>Ветровка (м) CORBONA S-DT537 (20) ) (р-р 64) молочный (D26#)</t>
  </si>
  <si>
    <t>Ветровка (м) CORBONA S-DT537 (20) ) (р-р 66) молочный (D26#)</t>
  </si>
  <si>
    <t>Ветровка (м) CORBONA S-DT537 (20) ) (р-р 68) молочный (D26#)</t>
  </si>
  <si>
    <t>Ветровка (м) CORBONA S-DT537 (20) ) (р-р 70) молочный (D26#)</t>
  </si>
  <si>
    <t>Ветровка (м) CORBONA Z-DS051 (20) (р-р 48) бирюза (06)</t>
  </si>
  <si>
    <t>Ветровка (м) Flansden DM082 (р-р 48) бежевый (882#)</t>
  </si>
  <si>
    <t>Ветровка (м) Flansden GD4031 (р-р 48) синий (26#)</t>
  </si>
  <si>
    <t>Ветровка (м) Flansden GD4031 (р-р 56) синий (26#)</t>
  </si>
  <si>
    <t>Ветровка (м) Flansden GD4031 (р-р 58) синий (26#)</t>
  </si>
  <si>
    <t>Ветровка (м) Harry Bertoia 160208-1 (р-р 50) св.серый(102)</t>
  </si>
  <si>
    <t>Ветровка (м) Harry Bertoia 160208-1 (р-р 50) тем.серый(203)</t>
  </si>
  <si>
    <t>Ветровка (м) Harry Bertoia 160215-1 (р-р 52) серый(203#)</t>
  </si>
  <si>
    <t>Ветровка (м) Harry Bertoia 8186W (р-р 46-56) черн беж</t>
  </si>
  <si>
    <t>Ветровка (м) Harry Bertoia G160255W (р-р 50) серый(203)</t>
  </si>
  <si>
    <t>Ветровка (м) Harry Bertoia G160255W (р-р 52) серый(203)</t>
  </si>
  <si>
    <t>Ветровка (м) INDACO IW759 (р-р 48) синий (25-2#)</t>
  </si>
  <si>
    <t>Ветровка (м) SPARKLE SHINE 8658 (р-р 48(L) коричневый</t>
  </si>
  <si>
    <t>Ветровка+подстежка (м) CORBONA G-BS567 (р-р 48) т синий (91#)</t>
  </si>
  <si>
    <t>Ветровка+подстежка (м) CORBONA G-BS567 (р-р 50) т синий (91#)</t>
  </si>
  <si>
    <t>Ветровка+подстежка (м) CORBONA G-BS567 (р-р 52) т синий (91#)</t>
  </si>
  <si>
    <t>Ветровка+подстежка (м) CORBONA G-BS567 (р-р 54) т синий (91#)</t>
  </si>
  <si>
    <t>Ветровка+подстежка (м) CORBONA G-BS567 (р-р 56) т синий (91#)</t>
  </si>
  <si>
    <t>Ветровка+подстежка (м) CORBONA G-BS567 (р-р 58) т синий (91#)</t>
  </si>
  <si>
    <t>06. МУЖСКАЯ(Осень-Зима)</t>
  </si>
  <si>
    <t>06.01. Жилет</t>
  </si>
  <si>
    <t>06.02. Куртки, Парки</t>
  </si>
  <si>
    <t>Куртка (м) 3000</t>
  </si>
  <si>
    <t>Куртка (м) Alpha 201018 (р-р L(48) черный</t>
  </si>
  <si>
    <t>Куртка (м) Alpha 201018 (р-р m(46) олива</t>
  </si>
  <si>
    <t>Куртка (м) Alpha 201018 (р-р m(46) черный</t>
  </si>
  <si>
    <t>Куртка (м) Alpha 201018 (р-р xL(50) олива</t>
  </si>
  <si>
    <t>Куртка (м) Blak Vinil C18-1326 (р-р 48) шоколад (9)</t>
  </si>
  <si>
    <t>Куртка (м) Blak Vinil C18-1326 (р-р 50) шоколад (9)</t>
  </si>
  <si>
    <t>Куртка (м) Blak Vinil C18-1326 (р-р 52) шоколад (9)</t>
  </si>
  <si>
    <t>Куртка (м) Blak Vinil C18-1326 (р-р 54) шоколад (9)</t>
  </si>
  <si>
    <t>Куртка (м) Blak Vinil C18-1326 (р-р 56) шоколад (9)</t>
  </si>
  <si>
    <t>Куртка (м) Blak Vinyl C19-1538 (р-р 48) шоколад (9#)</t>
  </si>
  <si>
    <t>Куртка (м) Blak Vinyl C19-1538 (р-р 50) шоколад (9#)</t>
  </si>
  <si>
    <t>Куртка (м) Blak Vinyl C19-1538 (р-р 52) шоколад (9#)</t>
  </si>
  <si>
    <t>Куртка (м) Blak Vinyl C19-1538 (р-р 54) шоколад (9#)</t>
  </si>
  <si>
    <t>Куртка (м) Blak Vinyl C19-1538 (р-р 56) шоколад (9#)</t>
  </si>
  <si>
    <t>Куртка (м) Blak Vinyl C19-1578 (р-р 48) синий (2#)</t>
  </si>
  <si>
    <t>Куртка (м) Blak Vinyl C19-1578 (р-р 48) хаки (21#)</t>
  </si>
  <si>
    <t>Куртка (м) Blak Vinyl C19-1578 (р-р 50) хаки (21#)</t>
  </si>
  <si>
    <t>Куртка (м) Blak Vinyl C19-1578 (р-р 52) синий (2#)</t>
  </si>
  <si>
    <t>Куртка (м) Blak Vinyl C19-1578 (р-р 52) хаки (21#)</t>
  </si>
  <si>
    <t>Куртка (м) Blak Vinyl C19-1578 (р-р 54) синий (2#)</t>
  </si>
  <si>
    <t>Куртка (м) Blak Vinyl C19-1578 (р-р 56) синий (2#)</t>
  </si>
  <si>
    <t>Куртка (м) Blak Vinyl C19-1578 (р-р 56) хаки (21#)</t>
  </si>
  <si>
    <t>Куртка (м) Canada Peak CP068 (р-р 2xL) синий</t>
  </si>
  <si>
    <t>Куртка (м) Canada Peak CP068 (р-р L) синий</t>
  </si>
  <si>
    <t>Куртка (м) Canada Peak CP068 (р-р m) хаки</t>
  </si>
  <si>
    <t>Куртка (м) CG 68F8490 (р-р 3xL) черный</t>
  </si>
  <si>
    <t>Куртка (м) CG 68F8490 (р-р 4xL) хаки</t>
  </si>
  <si>
    <t>Куртка (м) CG 68F8490 (р-р 4xL) черный</t>
  </si>
  <si>
    <t>Куртка (м) CG 68F8490 (р-р 5xL) черный</t>
  </si>
  <si>
    <t>Куртка (м) CG 68F8490 (р-р L) черный</t>
  </si>
  <si>
    <t>Куртка (м) CG 68F8490 (р-р xL) хаки</t>
  </si>
  <si>
    <t>Куртка (м) CG 68F8490 (р-р xL) черный</t>
  </si>
  <si>
    <t>Куртка (м) Clasna CW18MD010CN (р-р 46) черный (701)</t>
  </si>
  <si>
    <t>Куртка (м) Clasna CW18MD027CN (р-р 46) зеленый (441)</t>
  </si>
  <si>
    <t>Куртка (м) Clasna CW18MD027CN (р-р 46) серый (442)</t>
  </si>
  <si>
    <t>Куртка (м) Clasna CW18MD027CN (р-р 46) черный (701)</t>
  </si>
  <si>
    <t>Куртка (м) Clasna CW18MD027CN (р-р 48) серый (442)</t>
  </si>
  <si>
    <t>Куртка (м) Clasna CW18MD040CN (р-р 54) т синий (501)</t>
  </si>
  <si>
    <t>Куртка (м) Clasna CW18MD050CI (р-р 46) т синий (501)</t>
  </si>
  <si>
    <t>Куртка (м) Clasna CW18MD050CI (р-р 46) черный (701)</t>
  </si>
  <si>
    <t>Куртка (м) Clasna CW18MD050CIB (р-р 56) черный (701)</t>
  </si>
  <si>
    <t>Куртка (м) Clasna CW18MD050CIB (р-р 60) черный (701)</t>
  </si>
  <si>
    <t>Куртка (м) INDACO 1C922С (р-р 48) серый (6#)</t>
  </si>
  <si>
    <t>Куртка (м) Laite Hao 18-8028 (р-р 56) т синий (1#)</t>
  </si>
  <si>
    <t>Куртка (м) Laite Hao 18-8028 (р-р 56) черный (3#)</t>
  </si>
  <si>
    <t>Куртка (м) Laite Hao 18-8039 (р-р 54) серо синий (12#)</t>
  </si>
  <si>
    <t>Куртка (м) Laite Hao 18-8039 (р-р 54) синий (1#)</t>
  </si>
  <si>
    <t>Куртка (м) Laite Hao 18-8039 (р-р 56) серо синий (12#)</t>
  </si>
  <si>
    <t>Куртка (м) Laite Hao 18-8039 (р-р 56) синий (1#)</t>
  </si>
  <si>
    <t>Куртка (м) Laite Hao 18-8039 (р-р 58) серо синий (12#)</t>
  </si>
  <si>
    <t>Куртка (м) Laite Hao 18-8039 (р-р 58) синий (1#)</t>
  </si>
  <si>
    <t>Куртка (м) Laite Hao 18-8209 (р-р 46) синий (2#)</t>
  </si>
  <si>
    <t>Куртка (м) Laite Hao 18-8209 (р-р 48) синий (2#)</t>
  </si>
  <si>
    <t>Куртка (м) Laite Hao 18-8209 (р-р 52) красный</t>
  </si>
  <si>
    <t>Куртка (м) Laite Hao 18-8209 (р-р 52) синий (2#)</t>
  </si>
  <si>
    <t>Куртка (м) Laite Hao 18-8209 (р-р 54) красный</t>
  </si>
  <si>
    <t>Куртка (м) Laite Hao 18-8209 (р-р 56) красный</t>
  </si>
  <si>
    <t>Куртка (м) Laite Hao 18-8209 (р-р 56) синий (2#)</t>
  </si>
  <si>
    <t>Куртка (м) Laite Hao 18-8262 (р-р 48) серый (8#)</t>
  </si>
  <si>
    <t>Куртка (м) Laite Hao 18-8262 (р-р 48) хаки (4#)</t>
  </si>
  <si>
    <t>Куртка (м) Laite Hao 18-8262 (р-р 50) серый (8#)</t>
  </si>
  <si>
    <t>Куртка (м) Laite Hao 18-8262 (р-р 50) хаки (4#)</t>
  </si>
  <si>
    <t>Куртка (м) Laite Hao 18-8262 (р-р 52) серый (8#)</t>
  </si>
  <si>
    <t>Куртка (м) Laite Hao 18-8262 (р-р 54) серый (8#)</t>
  </si>
  <si>
    <t>Куртка (м) Malidinu M-19655 (р-р 52) синий (202)</t>
  </si>
  <si>
    <t>Куртка (м) Malidinu M-19655 (р-р 54) синий (202)</t>
  </si>
  <si>
    <t>Куртка (м) Malidinu M-19655 (р-р 56) синий (202)</t>
  </si>
  <si>
    <t>Куртка (м) Malidinu M-19663-1 (р-р 46) черный (101)</t>
  </si>
  <si>
    <t>Куртка (м) Malidinu M-19663-1 (р-р 48) черный (101)</t>
  </si>
  <si>
    <t>Куртка (м) Malidinu M-19663-1 (р-р 52) черный (101)</t>
  </si>
  <si>
    <t>Куртка (м) Malidinu M-19663-1 (р-р 54) черный (101)</t>
  </si>
  <si>
    <t>Куртка (м) Malidinu M-19715 (р-р 48) синий (202)</t>
  </si>
  <si>
    <t>Куртка (м) Malidinu M-19715 (р-р 50) синий (202)</t>
  </si>
  <si>
    <t>Куртка (м) Malidinu M-19715 (р-р 54) синий (202)</t>
  </si>
  <si>
    <t>Куртка (м) Malidinu M-19715 (р-р 56) синий (202)</t>
  </si>
  <si>
    <t>Куртка (м) Malidinu M-19726 (р-р 54) синий (202)</t>
  </si>
  <si>
    <t>Куртка (м) Malidinu M-19726 (р-р 56) синий (202)</t>
  </si>
  <si>
    <t>Куртка (м) Malidinu M-19755 (р-р 50) синий (202)</t>
  </si>
  <si>
    <t>Куртка (м) Malidinu M-19755 (р-р 54) коричневый (609)</t>
  </si>
  <si>
    <t>Куртка (м) Malidinu M-19760 (р-р 50) красный (803)</t>
  </si>
  <si>
    <t>Куртка (м) Malidinu M-19760 (р-р 54) красный (803)</t>
  </si>
  <si>
    <t>Куртка (м) Malidinu M-19760 (р-р 56) красный (803)</t>
  </si>
  <si>
    <t>Куртка (м) Malidinu M-19760 (р-р 56) синий (202)</t>
  </si>
  <si>
    <t>Куртка (м) Malidinu M-19760D (р-р 58) т синий (205)</t>
  </si>
  <si>
    <t>Куртка (м) Malidinu M-19760D (р-р 60) т синий (205)</t>
  </si>
  <si>
    <t>Куртка (м) Malidinu M-19760D (р-р 62) т синий (205)</t>
  </si>
  <si>
    <t>Куртка (м) Malidinu M-19760D (р-р 64) т синий (205)</t>
  </si>
  <si>
    <t>Куртка (м) Malidinu M-19768 (р-р 46) изумруд (602)</t>
  </si>
  <si>
    <t>Куртка (м) Malidinu M-19768 (р-р 46) синий (202)</t>
  </si>
  <si>
    <t>Куртка (м) Malidinu M-19768 (р-р 48) изумруд (602)</t>
  </si>
  <si>
    <t>Куртка (м) Malidinu M-19768 (р-р 50) изумруд (602)</t>
  </si>
  <si>
    <t>Куртка (м) Malidinu M-19768 (р-р 50) синий (202)</t>
  </si>
  <si>
    <t>Куртка (м) Malidinu M-19768 (р-р 52) изумруд (602)</t>
  </si>
  <si>
    <t>Куртка (м) Malidinu M-19768 (р-р 54) изумруд (602)</t>
  </si>
  <si>
    <t>Куртка (м) Malidinu M-19768 (р-р 54) синий (202)</t>
  </si>
  <si>
    <t>Куртка (м) Malidinu М-18858D (р-р 60) синий (202#)</t>
  </si>
  <si>
    <t>Куртка (м) Malidinu М-18858D (р-р 62) коричневый (606#)</t>
  </si>
  <si>
    <t>Куртка (м) Malidinu М-18858D (р-р 64) коричневый (606#)</t>
  </si>
  <si>
    <t>Куртка (м) Malidinu М-18858D (р-р 64) синий (202#)</t>
  </si>
  <si>
    <t>Куртка (м) Malidinu М-18875 (р-р 48) синий (202#)</t>
  </si>
  <si>
    <t>Куртка (м) NAPAPIYRI 060918 (р-р 2xL(52) синий пух</t>
  </si>
  <si>
    <t>Куртка (м) NAPAPIYRI 060918 (р-р 3xL(54) синий пух</t>
  </si>
  <si>
    <t>Куртка (м) NAPAPIYRI 060918 (р-р xL(50) синий пух</t>
  </si>
  <si>
    <t>Куртка (м) NAPAPIYRI 200818 (р-р 2xL(52) черный</t>
  </si>
  <si>
    <t>Куртка (м) NAPAPIYRI 200818 (р-р 3xL(54) черный</t>
  </si>
  <si>
    <t>Куртка (м) NAPAPIYRI 200818 (р-р m(46) черный</t>
  </si>
  <si>
    <t>Куртка (м) NAPAPIYRI 200818 (р-р xL(50) черный</t>
  </si>
  <si>
    <t>Куртка (м) NAPAPIYRI 200918 (р-р 2xL(52) синий пух</t>
  </si>
  <si>
    <t>Куртка (м) Norway 068 (р-р 3xL) т синий</t>
  </si>
  <si>
    <t>Куртка (м) RLX JOY R-613 (р-р L-2XL) черный пух</t>
  </si>
  <si>
    <t>Куртка (м) TH 060918-1 (р-р L) т синий</t>
  </si>
  <si>
    <t>Куртка (м) TH 060918-1 (р-р m) т синий</t>
  </si>
  <si>
    <t>Куртка (м) TT 0096877 (р-р 2xL) олива</t>
  </si>
  <si>
    <t>Куртка (м) TT 0096877 (р-р L) олива</t>
  </si>
  <si>
    <t>Куртка (м) TT 0096877 (р-р L) т синий</t>
  </si>
  <si>
    <t>Куртка (м) TT 0096877 (р-р m) олива</t>
  </si>
  <si>
    <t>Куртка (м) TT 0096877 (р-р m) т синий</t>
  </si>
  <si>
    <t>Куртка (м) TT 0096877 (р-р xL) олива</t>
  </si>
  <si>
    <t>Куртка (м) TT 0096877 (р-р xL) т синий</t>
  </si>
  <si>
    <t>Куртка (м) X’cluSIve xsicm H-102 (р-р 46) синий (3007)</t>
  </si>
  <si>
    <t>Куртка (м) X’cluSIve xsicm H-102 (р-р 46) хаки (4008)</t>
  </si>
  <si>
    <t>Куртка (м) X’cluSIve xsicm H-102 (р-р 48) синий (3007)</t>
  </si>
  <si>
    <t>Куртка (м) X’cluSIve xsicm H-102 (р-р 48) хаки (4008)</t>
  </si>
  <si>
    <t>Куртка (м) X’cluSIve xsicm H-102 (р-р 50) синий (3007)</t>
  </si>
  <si>
    <t>Куртка (м) X’cluSIve xsicm H-102 (р-р 50) хаки (4008)</t>
  </si>
  <si>
    <t>Куртка (м) X’cluSIve xsicm H-102 (р-р 52) синий (3007)</t>
  </si>
  <si>
    <t>Куртка (м) X’cluSIve xsicm H-102 (р-р 52) хаки (4008)</t>
  </si>
  <si>
    <t>Куртка (м) X’cluSIve xsicm H-102 (р-р 54) синий (3007)</t>
  </si>
  <si>
    <t>Куртка (м) X’cluSIve xsicm H-102 (р-р 54) хаки (4008)</t>
  </si>
  <si>
    <t>Куртка (м) X’cluSIve xsicm K-130 (р-р 46) черный (91)</t>
  </si>
  <si>
    <t>Куртка (м) X’cluSIve xsicm K-130 (р-р 48) черный (91)</t>
  </si>
  <si>
    <t>Куртка (м) X’cluSIve xsicm K-130 (р-р 50) черный (91)</t>
  </si>
  <si>
    <t>Куртка (м) X’cluSIve xsicm K-130 (р-р 52) черный (91)</t>
  </si>
  <si>
    <t>Куртка (м) X’cluSIve xsicm K-130 (р-р 54) черный (91)</t>
  </si>
  <si>
    <t>Куртка (м) X’cluSIve xsicm K-130 (р-р 56) черный (91)</t>
  </si>
  <si>
    <t>Куртка (м) X’cluSIve xsicm K-148 (р-р 46) камуфляж</t>
  </si>
  <si>
    <t>Куртка (м) X’cluSIve xsicm K-148 (р-р 48) камуфляж</t>
  </si>
  <si>
    <t>Куртка (м) X’cluSIve xsicm K-148 (р-р 50) камуфляж</t>
  </si>
  <si>
    <t>Куртка (м) X’cluSIve xsicm K-148 (р-р 52) камуфляж</t>
  </si>
  <si>
    <t>Куртка (м) X’cluSIve xsicm K-148 (р-р 54) камуфляж</t>
  </si>
  <si>
    <t>Куртка (м) X’cluSIve xsicm K-149 (р-р 48) серый (9001)</t>
  </si>
  <si>
    <t>Куртка (м) X’cluSIve xsicm K-149 (р-р 48) синий (3010)</t>
  </si>
  <si>
    <t>Куртка (м) X’cluSIve xsicm K-149 (р-р 50) серый (9001)</t>
  </si>
  <si>
    <t>Куртка (м) X’cluSIve xsicm K-149 (р-р 50) синий (3010)</t>
  </si>
  <si>
    <t>Куртка (м) X’cluSIve xsicm K-149 (р-р 52) серый (9001)</t>
  </si>
  <si>
    <t>Куртка (м) X’cluSIve xsicm K-149 (р-р 52) синий (3010)</t>
  </si>
  <si>
    <t>Куртка (м) X’cluSIve xsicm K-149 (р-р 54) серый (9001)</t>
  </si>
  <si>
    <t>Куртка (м) X’cluSIve xsicm K-149 (р-р 54) синий (3010)</t>
  </si>
  <si>
    <t>Куртка (м) X’cluSIve xsicm K-149 (р-р 56) серый (9001)</t>
  </si>
  <si>
    <t>Куртка (м) X’cluSIve xsicm K-149 (р-р 56) синий (3010)</t>
  </si>
  <si>
    <t>Куртка г/л (м) Killy K-1333 (р-р 48) красный</t>
  </si>
  <si>
    <t>Наименование товаров</t>
  </si>
  <si>
    <t>http://odejda-optom.org/pictures/_web1_img_7479_1.jpg</t>
  </si>
  <si>
    <t>http://odejda-optom.org/pictures/_web1_img_7477_1.jpg</t>
  </si>
  <si>
    <t>http://odejda-optom.org/pictures/_web1_img_7472_1.jpg</t>
  </si>
  <si>
    <t>http://odejda-optom.org/pictures/_web1_img_7475_1.jpg</t>
  </si>
  <si>
    <t>http://odejda-optom.org/pictures/_web1_img_7437_1.jpg</t>
  </si>
  <si>
    <t>http://odejda-optom.org/pictures/_web1_img_7435_1.jpg</t>
  </si>
  <si>
    <t>http://odejda-optom.org/pictures/7ad33f9e407c143dd84e2f5aea9d1e82.jpg</t>
  </si>
  <si>
    <t>http://odejda-optom.org/pictures/_web1_img_7431_1.jpg</t>
  </si>
  <si>
    <t>http://odejda-optom.org/pictures/_web1_img_7407_1.jpg</t>
  </si>
  <si>
    <t>http://odejda-optom.org/pictures/_web1_img_7433_1.jpg</t>
  </si>
  <si>
    <t>http://odejda-optom.org/pictures/_web1_img_7440_1.jpg</t>
  </si>
  <si>
    <t>http://odejda-optom.org/pictures/_web1_img_7481_1.jpg</t>
  </si>
  <si>
    <t>http://odejda-optom.org/pictures/_web1_img_7467_1.jpg</t>
  </si>
  <si>
    <t>http://odejda-optom.org/pictures/_web1_img_7469_1.jpg</t>
  </si>
  <si>
    <t>http://odejda-optom.org/pictures/_web1_IMG_7462_1.jpg</t>
  </si>
  <si>
    <t>http://odejda-optom.org/pictures/_web1_img_7458_1.jpg</t>
  </si>
  <si>
    <t>http://odejda-optom.org/pictures/_web1_img_7460_1.jpg</t>
  </si>
  <si>
    <t>http://odejda-optom.org/pictures/_web1_img_7456_1.jpg</t>
  </si>
  <si>
    <t>http://odejda-optom.org/pictures/_web1_img_7454_1.jpg</t>
  </si>
  <si>
    <t>http://odejda-optom.org/pictures/_web1_img_7429_1.jpg</t>
  </si>
  <si>
    <t>http://odejda-optom.org/pictures/_web1_img_7422_1.jpg</t>
  </si>
  <si>
    <t>http://odejda-optom.org/pictures/_web1_img_7545_1.jpg</t>
  </si>
  <si>
    <t>http://odejda-optom.org/pictures/_web1_img_7399_1.jpg</t>
  </si>
  <si>
    <t>http://odejda-optom.org/pictures/_web1_img_7397_1.jpg</t>
  </si>
  <si>
    <t>http://odejda-optom.org/pictures/_web1img_7427_1.jpg</t>
  </si>
  <si>
    <t>http://odejda-optom.org/pictures/_web1_img_7410_1.jpg</t>
  </si>
  <si>
    <t>http://odejda-optom.org/pictures/_web1_img_7412_1.jpg</t>
  </si>
  <si>
    <t>http://odejda-optom.org/pictures/_web1_img_7403_1.jpg</t>
  </si>
  <si>
    <t>http://odejda-optom.org/pictures/_web1_img_7534_1.jpg</t>
  </si>
  <si>
    <t>http://odejda-optom.org/pictures/_web1_img_7540_1.jpg</t>
  </si>
  <si>
    <t>http://odejda-optom.org/pictures/_web1_img_7548_1.jpg</t>
  </si>
  <si>
    <t>http://odejda-optom.org/pictures/_web1_img_7550_1.jpg</t>
  </si>
  <si>
    <t>http://odejda-optom.org/pictures/_web1_img_7537_1.jpg</t>
  </si>
  <si>
    <t>http://odejda-optom.org/pictures/_web1_img_7592_1.jpg</t>
  </si>
  <si>
    <t>http://odejda-optom.org/pictures/_web1_img_7595_1.jpg</t>
  </si>
  <si>
    <t>http://odejda-optom.org/pictures/_web1_img_7598_1.jpg</t>
  </si>
  <si>
    <t>http://odejda-optom.org/pictures/_web1_img_7600_1.jpg</t>
  </si>
  <si>
    <t>http://odejda-optom.org/pictures/_web1_img_7608_1.jpg</t>
  </si>
  <si>
    <t>http://odejda-optom.org/pictures/_web1_img_7604_1.jpg</t>
  </si>
  <si>
    <t>http://odejda-optom.org/pictures/_web1_img_7589_1.jpg</t>
  </si>
  <si>
    <t>http://odejda-optom.org/pictures/_web1_img_7657_1.jpg</t>
  </si>
  <si>
    <t>http://odejda-optom.org/pictures/_web1_img_7659_1.jpg</t>
  </si>
  <si>
    <t>http://odejda-optom.org/pictures/365a5cde07mmmww.jpg</t>
  </si>
  <si>
    <t>Прайс-лист "Сани летом"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</si>
</sst>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dejda-optom.org/pictures/_web1_img_7440_1.jpg" TargetMode="External"/><Relationship Id="rId21" Type="http://schemas.openxmlformats.org/officeDocument/2006/relationships/hyperlink" Target="http://odejda-optom.org/pictures/_web1_img_7433_1.jpg" TargetMode="External"/><Relationship Id="rId42" Type="http://schemas.openxmlformats.org/officeDocument/2006/relationships/hyperlink" Target="http://odejda-optom.org/pictures/_web1_img_7545_1.jpg" TargetMode="External"/><Relationship Id="rId47" Type="http://schemas.openxmlformats.org/officeDocument/2006/relationships/hyperlink" Target="http://odejda-optom.org/pictures/_web1_img_7399_1.jpg" TargetMode="External"/><Relationship Id="rId63" Type="http://schemas.openxmlformats.org/officeDocument/2006/relationships/hyperlink" Target="http://odejda-optom.org/pictures/_web1_img_7548_1.jpg" TargetMode="External"/><Relationship Id="rId68" Type="http://schemas.openxmlformats.org/officeDocument/2006/relationships/hyperlink" Target="http://odejda-optom.org/pictures/_web1_img_7592_1.jpg" TargetMode="External"/><Relationship Id="rId84" Type="http://schemas.openxmlformats.org/officeDocument/2006/relationships/hyperlink" Target="http://odejda-optom.org/pictures/365a5cde07mmmww.jpg" TargetMode="External"/><Relationship Id="rId16" Type="http://schemas.openxmlformats.org/officeDocument/2006/relationships/hyperlink" Target="http://odejda-optom.org/pictures/7ad33f9e407c143dd84e2f5aea9d1e82.jpg" TargetMode="External"/><Relationship Id="rId11" Type="http://schemas.openxmlformats.org/officeDocument/2006/relationships/hyperlink" Target="http://odejda-optom.org/pictures/_web1_img_7435_1.jpg" TargetMode="External"/><Relationship Id="rId32" Type="http://schemas.openxmlformats.org/officeDocument/2006/relationships/hyperlink" Target="http://odejda-optom.org/pictures/_web1_img_7458_1.jpg" TargetMode="External"/><Relationship Id="rId37" Type="http://schemas.openxmlformats.org/officeDocument/2006/relationships/hyperlink" Target="http://odejda-optom.org/pictures/_web1_img_7429_1.jpg" TargetMode="External"/><Relationship Id="rId53" Type="http://schemas.openxmlformats.org/officeDocument/2006/relationships/hyperlink" Target="http://odejda-optom.org/pictures/_web1_img_7412_1.jpg" TargetMode="External"/><Relationship Id="rId58" Type="http://schemas.openxmlformats.org/officeDocument/2006/relationships/hyperlink" Target="http://odejda-optom.org/pictures/_web1_img_7534_1.jpg" TargetMode="External"/><Relationship Id="rId74" Type="http://schemas.openxmlformats.org/officeDocument/2006/relationships/hyperlink" Target="http://odejda-optom.org/pictures/_web1_img_7608_1.jpg" TargetMode="External"/><Relationship Id="rId79" Type="http://schemas.openxmlformats.org/officeDocument/2006/relationships/hyperlink" Target="http://odejda-optom.org/pictures/_web1_img_7604_1.jpg" TargetMode="External"/><Relationship Id="rId5" Type="http://schemas.openxmlformats.org/officeDocument/2006/relationships/hyperlink" Target="http://odejda-optom.org/pictures/_web1_img_7475_1.jpg" TargetMode="External"/><Relationship Id="rId19" Type="http://schemas.openxmlformats.org/officeDocument/2006/relationships/hyperlink" Target="http://odejda-optom.org/pictures/_web1_img_7407_1.jpg" TargetMode="External"/><Relationship Id="rId14" Type="http://schemas.openxmlformats.org/officeDocument/2006/relationships/hyperlink" Target="http://odejda-optom.org/pictures/_web1_img_7435_1.jpg" TargetMode="External"/><Relationship Id="rId22" Type="http://schemas.openxmlformats.org/officeDocument/2006/relationships/hyperlink" Target="http://odejda-optom.org/pictures/_web1_img_7433_1.jpg" TargetMode="External"/><Relationship Id="rId27" Type="http://schemas.openxmlformats.org/officeDocument/2006/relationships/hyperlink" Target="http://odejda-optom.org/pictures/_web1_img_7481_1.jpg" TargetMode="External"/><Relationship Id="rId30" Type="http://schemas.openxmlformats.org/officeDocument/2006/relationships/hyperlink" Target="http://odejda-optom.org/pictures/_web1_img_7469_1.jpg" TargetMode="External"/><Relationship Id="rId35" Type="http://schemas.openxmlformats.org/officeDocument/2006/relationships/hyperlink" Target="http://odejda-optom.org/pictures/_web1_img_7454_1.jpg" TargetMode="External"/><Relationship Id="rId43" Type="http://schemas.openxmlformats.org/officeDocument/2006/relationships/hyperlink" Target="http://odejda-optom.org/pictures/_web1_img_7545_1.jpg" TargetMode="External"/><Relationship Id="rId48" Type="http://schemas.openxmlformats.org/officeDocument/2006/relationships/hyperlink" Target="http://odejda-optom.org/pictures/_web1_img_7399_1.jpg" TargetMode="External"/><Relationship Id="rId56" Type="http://schemas.openxmlformats.org/officeDocument/2006/relationships/hyperlink" Target="http://odejda-optom.org/pictures/_web1_img_7403_1.jpg" TargetMode="External"/><Relationship Id="rId64" Type="http://schemas.openxmlformats.org/officeDocument/2006/relationships/hyperlink" Target="http://odejda-optom.org/pictures/_web1_img_7550_1.jpg" TargetMode="External"/><Relationship Id="rId69" Type="http://schemas.openxmlformats.org/officeDocument/2006/relationships/hyperlink" Target="http://odejda-optom.org/pictures/_web1_img_7592_1.jpg" TargetMode="External"/><Relationship Id="rId77" Type="http://schemas.openxmlformats.org/officeDocument/2006/relationships/hyperlink" Target="http://odejda-optom.org/pictures/_web1_img_7604_1.jpg" TargetMode="External"/><Relationship Id="rId8" Type="http://schemas.openxmlformats.org/officeDocument/2006/relationships/hyperlink" Target="http://odejda-optom.org/pictures/_web1_img_7437_1.jpg" TargetMode="External"/><Relationship Id="rId51" Type="http://schemas.openxmlformats.org/officeDocument/2006/relationships/hyperlink" Target="http://odejda-optom.org/pictures/_web1img_7427_1.jpg" TargetMode="External"/><Relationship Id="rId72" Type="http://schemas.openxmlformats.org/officeDocument/2006/relationships/hyperlink" Target="http://odejda-optom.org/pictures/_web1_img_7598_1.jpg" TargetMode="External"/><Relationship Id="rId80" Type="http://schemas.openxmlformats.org/officeDocument/2006/relationships/hyperlink" Target="http://odejda-optom.org/pictures/_web1_img_7589_1.jp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odejda-optom.org/pictures/_web1_img_7477_1.jpg" TargetMode="External"/><Relationship Id="rId12" Type="http://schemas.openxmlformats.org/officeDocument/2006/relationships/hyperlink" Target="http://odejda-optom.org/pictures/_web1_img_7435_1.jpg" TargetMode="External"/><Relationship Id="rId17" Type="http://schemas.openxmlformats.org/officeDocument/2006/relationships/hyperlink" Target="http://odejda-optom.org/pictures/7ad33f9e407c143dd84e2f5aea9d1e82.jpg" TargetMode="External"/><Relationship Id="rId25" Type="http://schemas.openxmlformats.org/officeDocument/2006/relationships/hyperlink" Target="http://odejda-optom.org/pictures/_web1_img_7440_1.jpg" TargetMode="External"/><Relationship Id="rId33" Type="http://schemas.openxmlformats.org/officeDocument/2006/relationships/hyperlink" Target="http://odejda-optom.org/pictures/_web1_img_7460_1.jpg" TargetMode="External"/><Relationship Id="rId38" Type="http://schemas.openxmlformats.org/officeDocument/2006/relationships/hyperlink" Target="http://odejda-optom.org/pictures/_web1_img_7422_1.jpg" TargetMode="External"/><Relationship Id="rId46" Type="http://schemas.openxmlformats.org/officeDocument/2006/relationships/hyperlink" Target="http://odejda-optom.org/pictures/_web1_img_7399_1.jpg" TargetMode="External"/><Relationship Id="rId59" Type="http://schemas.openxmlformats.org/officeDocument/2006/relationships/hyperlink" Target="http://odejda-optom.org/pictures/_web1_img_7540_1.jpg" TargetMode="External"/><Relationship Id="rId67" Type="http://schemas.openxmlformats.org/officeDocument/2006/relationships/hyperlink" Target="http://odejda-optom.org/pictures/_web1_img_7537_1.jpg" TargetMode="External"/><Relationship Id="rId20" Type="http://schemas.openxmlformats.org/officeDocument/2006/relationships/hyperlink" Target="http://odejda-optom.org/pictures/_web1_img_7433_1.jpg" TargetMode="External"/><Relationship Id="rId41" Type="http://schemas.openxmlformats.org/officeDocument/2006/relationships/hyperlink" Target="http://odejda-optom.org/pictures/_web1_img_7422_1.jpg" TargetMode="External"/><Relationship Id="rId54" Type="http://schemas.openxmlformats.org/officeDocument/2006/relationships/hyperlink" Target="http://odejda-optom.org/pictures/_web1_img_7403_1.jpg" TargetMode="External"/><Relationship Id="rId62" Type="http://schemas.openxmlformats.org/officeDocument/2006/relationships/hyperlink" Target="http://odejda-optom.org/pictures/_web1_img_7548_1.jpg" TargetMode="External"/><Relationship Id="rId70" Type="http://schemas.openxmlformats.org/officeDocument/2006/relationships/hyperlink" Target="http://odejda-optom.org/pictures/_web1_img_7595_1.jpg" TargetMode="External"/><Relationship Id="rId75" Type="http://schemas.openxmlformats.org/officeDocument/2006/relationships/hyperlink" Target="http://odejda-optom.org/pictures/_web1_img_7608_1.jpg" TargetMode="External"/><Relationship Id="rId83" Type="http://schemas.openxmlformats.org/officeDocument/2006/relationships/hyperlink" Target="http://odejda-optom.org/pictures/_web1_img_7659_1.jpg" TargetMode="External"/><Relationship Id="rId1" Type="http://schemas.openxmlformats.org/officeDocument/2006/relationships/hyperlink" Target="http://odejda-optom.org/pictures/_web1_img_7479_1.jpg" TargetMode="External"/><Relationship Id="rId6" Type="http://schemas.openxmlformats.org/officeDocument/2006/relationships/hyperlink" Target="http://odejda-optom.org/pictures/_web1_img_7475_1.jpg" TargetMode="External"/><Relationship Id="rId15" Type="http://schemas.openxmlformats.org/officeDocument/2006/relationships/hyperlink" Target="http://odejda-optom.org/pictures/7ad33f9e407c143dd84e2f5aea9d1e82.jpg" TargetMode="External"/><Relationship Id="rId23" Type="http://schemas.openxmlformats.org/officeDocument/2006/relationships/hyperlink" Target="http://odejda-optom.org/pictures/_web1_img_7440_1.jpg" TargetMode="External"/><Relationship Id="rId28" Type="http://schemas.openxmlformats.org/officeDocument/2006/relationships/hyperlink" Target="http://odejda-optom.org/pictures/_web1_img_7467_1.jpg" TargetMode="External"/><Relationship Id="rId36" Type="http://schemas.openxmlformats.org/officeDocument/2006/relationships/hyperlink" Target="http://odejda-optom.org/pictures/_web1_img_7429_1.jpg" TargetMode="External"/><Relationship Id="rId49" Type="http://schemas.openxmlformats.org/officeDocument/2006/relationships/hyperlink" Target="http://odejda-optom.org/pictures/_web1_img_7397_1.jpg" TargetMode="External"/><Relationship Id="rId57" Type="http://schemas.openxmlformats.org/officeDocument/2006/relationships/hyperlink" Target="http://odejda-optom.org/pictures/_web1_img_7534_1.jpg" TargetMode="External"/><Relationship Id="rId10" Type="http://schemas.openxmlformats.org/officeDocument/2006/relationships/hyperlink" Target="http://odejda-optom.org/pictures/_web1_img_7437_1.jpg" TargetMode="External"/><Relationship Id="rId31" Type="http://schemas.openxmlformats.org/officeDocument/2006/relationships/hyperlink" Target="http://odejda-optom.org/pictures/_web1_IMG_7462_1.jpg" TargetMode="External"/><Relationship Id="rId44" Type="http://schemas.openxmlformats.org/officeDocument/2006/relationships/hyperlink" Target="http://odejda-optom.org/pictures/_web1_img_7399_1.jpg" TargetMode="External"/><Relationship Id="rId52" Type="http://schemas.openxmlformats.org/officeDocument/2006/relationships/hyperlink" Target="http://odejda-optom.org/pictures/_web1_img_7410_1.jpg" TargetMode="External"/><Relationship Id="rId60" Type="http://schemas.openxmlformats.org/officeDocument/2006/relationships/hyperlink" Target="http://odejda-optom.org/pictures/_web1_img_7540_1.jpg" TargetMode="External"/><Relationship Id="rId65" Type="http://schemas.openxmlformats.org/officeDocument/2006/relationships/hyperlink" Target="http://odejda-optom.org/pictures/_web1_img_7537_1.jpg" TargetMode="External"/><Relationship Id="rId73" Type="http://schemas.openxmlformats.org/officeDocument/2006/relationships/hyperlink" Target="http://odejda-optom.org/pictures/_web1_img_7600_1.jpg" TargetMode="External"/><Relationship Id="rId78" Type="http://schemas.openxmlformats.org/officeDocument/2006/relationships/hyperlink" Target="http://odejda-optom.org/pictures/_web1_img_7604_1.jpg" TargetMode="External"/><Relationship Id="rId81" Type="http://schemas.openxmlformats.org/officeDocument/2006/relationships/hyperlink" Target="http://odejda-optom.org/pictures/_web1_img_7657_1.jpg" TargetMode="External"/><Relationship Id="rId4" Type="http://schemas.openxmlformats.org/officeDocument/2006/relationships/hyperlink" Target="http://odejda-optom.org/pictures/_web1_img_7472_1.jpg" TargetMode="External"/><Relationship Id="rId9" Type="http://schemas.openxmlformats.org/officeDocument/2006/relationships/hyperlink" Target="http://odejda-optom.org/pictures/_web1_img_7437_1.jpg" TargetMode="External"/><Relationship Id="rId13" Type="http://schemas.openxmlformats.org/officeDocument/2006/relationships/hyperlink" Target="http://odejda-optom.org/pictures/_web1_img_7435_1.jpg" TargetMode="External"/><Relationship Id="rId18" Type="http://schemas.openxmlformats.org/officeDocument/2006/relationships/hyperlink" Target="http://odejda-optom.org/pictures/_web1_img_7431_1.jpg" TargetMode="External"/><Relationship Id="rId39" Type="http://schemas.openxmlformats.org/officeDocument/2006/relationships/hyperlink" Target="http://odejda-optom.org/pictures/_web1_img_7422_1.jpg" TargetMode="External"/><Relationship Id="rId34" Type="http://schemas.openxmlformats.org/officeDocument/2006/relationships/hyperlink" Target="http://odejda-optom.org/pictures/_web1_img_7456_1.jpg" TargetMode="External"/><Relationship Id="rId50" Type="http://schemas.openxmlformats.org/officeDocument/2006/relationships/hyperlink" Target="http://odejda-optom.org/pictures/_web1_img_7397_1.jpg" TargetMode="External"/><Relationship Id="rId55" Type="http://schemas.openxmlformats.org/officeDocument/2006/relationships/hyperlink" Target="http://odejda-optom.org/pictures/_web1_img_7403_1.jpg" TargetMode="External"/><Relationship Id="rId76" Type="http://schemas.openxmlformats.org/officeDocument/2006/relationships/hyperlink" Target="http://odejda-optom.org/pictures/_web1_img_7608_1.jpg" TargetMode="External"/><Relationship Id="rId7" Type="http://schemas.openxmlformats.org/officeDocument/2006/relationships/hyperlink" Target="http://odejda-optom.org/pictures/_web1_img_7437_1.jpg" TargetMode="External"/><Relationship Id="rId71" Type="http://schemas.openxmlformats.org/officeDocument/2006/relationships/hyperlink" Target="http://odejda-optom.org/pictures/_web1_img_7598_1.jpg" TargetMode="External"/><Relationship Id="rId2" Type="http://schemas.openxmlformats.org/officeDocument/2006/relationships/hyperlink" Target="http://odejda-optom.org/pictures/_web1_img_7477_1.jpg" TargetMode="External"/><Relationship Id="rId29" Type="http://schemas.openxmlformats.org/officeDocument/2006/relationships/hyperlink" Target="http://odejda-optom.org/pictures/_web1_img_7467_1.jpg" TargetMode="External"/><Relationship Id="rId24" Type="http://schemas.openxmlformats.org/officeDocument/2006/relationships/hyperlink" Target="http://odejda-optom.org/pictures/_web1_img_7440_1.jpg" TargetMode="External"/><Relationship Id="rId40" Type="http://schemas.openxmlformats.org/officeDocument/2006/relationships/hyperlink" Target="http://odejda-optom.org/pictures/_web1_img_7422_1.jpg" TargetMode="External"/><Relationship Id="rId45" Type="http://schemas.openxmlformats.org/officeDocument/2006/relationships/hyperlink" Target="http://odejda-optom.org/pictures/_web1_img_7399_1.jpg" TargetMode="External"/><Relationship Id="rId66" Type="http://schemas.openxmlformats.org/officeDocument/2006/relationships/hyperlink" Target="http://odejda-optom.org/pictures/_web1_img_7537_1.jpg" TargetMode="External"/><Relationship Id="rId61" Type="http://schemas.openxmlformats.org/officeDocument/2006/relationships/hyperlink" Target="http://odejda-optom.org/pictures/_web1_img_7548_1.jpg" TargetMode="External"/><Relationship Id="rId82" Type="http://schemas.openxmlformats.org/officeDocument/2006/relationships/hyperlink" Target="http://odejda-optom.org/pictures/_web1_img_7659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84"/>
  <sheetViews>
    <sheetView tabSelected="1" workbookViewId="0">
      <pane ySplit="4" topLeftCell="A5" activePane="bottomLeft" state="frozen"/>
      <selection pane="bottomLeft" activeCell="G81" sqref="G81"/>
    </sheetView>
  </sheetViews>
  <sheetFormatPr defaultRowHeight="15" outlineLevelRow="1" x14ac:dyDescent="0.25"/>
  <cols>
    <col min="1" max="1" width="9.140625" style="2"/>
    <col min="2" max="2" width="68.7109375" style="2" customWidth="1"/>
    <col min="3" max="3" width="15.7109375" style="2" customWidth="1"/>
    <col min="4" max="4" width="50.7109375" style="2" customWidth="1"/>
    <col min="5" max="5" width="44.5703125" style="2" customWidth="1"/>
    <col min="6" max="16384" width="9.140625" style="2"/>
  </cols>
  <sheetData>
    <row r="1" spans="1:6" ht="21" x14ac:dyDescent="0.35">
      <c r="B1" s="3" t="s">
        <v>328</v>
      </c>
    </row>
    <row r="3" spans="1:6" x14ac:dyDescent="0.25">
      <c r="A3" s="4" t="s">
        <v>0</v>
      </c>
      <c r="B3" s="4" t="s">
        <v>284</v>
      </c>
      <c r="C3" s="4" t="s">
        <v>1</v>
      </c>
      <c r="D3" s="4" t="s">
        <v>2</v>
      </c>
      <c r="E3" s="4"/>
      <c r="F3" s="4" t="s">
        <v>3</v>
      </c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1"/>
      <c r="B5" s="1" t="s">
        <v>4</v>
      </c>
      <c r="C5" s="1"/>
      <c r="D5" s="5"/>
      <c r="E5" s="5"/>
      <c r="F5" s="1"/>
    </row>
    <row r="6" spans="1:6" x14ac:dyDescent="0.25">
      <c r="A6" s="1"/>
      <c r="B6" s="1" t="s">
        <v>5</v>
      </c>
      <c r="C6" s="1"/>
      <c r="D6" s="5"/>
      <c r="E6" s="5"/>
      <c r="F6" s="1"/>
    </row>
    <row r="7" spans="1:6" outlineLevel="1" x14ac:dyDescent="0.25">
      <c r="A7" s="1">
        <v>12778</v>
      </c>
      <c r="B7" s="1" t="s">
        <v>6</v>
      </c>
      <c r="C7" s="1">
        <v>500</v>
      </c>
      <c r="D7" s="6" t="s">
        <v>285</v>
      </c>
      <c r="E7" s="5"/>
      <c r="F7" s="1">
        <v>7</v>
      </c>
    </row>
    <row r="8" spans="1:6" x14ac:dyDescent="0.25">
      <c r="A8" s="1"/>
      <c r="B8" s="1" t="s">
        <v>7</v>
      </c>
      <c r="C8" s="1"/>
      <c r="D8" s="5"/>
      <c r="E8" s="5"/>
      <c r="F8" s="1"/>
    </row>
    <row r="9" spans="1:6" outlineLevel="1" x14ac:dyDescent="0.25">
      <c r="A9" s="1">
        <v>38808</v>
      </c>
      <c r="B9" s="1" t="s">
        <v>8</v>
      </c>
      <c r="C9" s="1">
        <v>3000</v>
      </c>
      <c r="D9" s="6" t="s">
        <v>286</v>
      </c>
      <c r="E9" s="6"/>
      <c r="F9" s="1">
        <v>1</v>
      </c>
    </row>
    <row r="10" spans="1:6" outlineLevel="1" x14ac:dyDescent="0.25">
      <c r="A10" s="1">
        <v>38802</v>
      </c>
      <c r="B10" s="1" t="s">
        <v>9</v>
      </c>
      <c r="C10" s="1">
        <v>3000</v>
      </c>
      <c r="D10" s="6" t="s">
        <v>318</v>
      </c>
      <c r="E10" s="6"/>
      <c r="F10" s="1">
        <v>1</v>
      </c>
    </row>
    <row r="11" spans="1:6" outlineLevel="1" x14ac:dyDescent="0.25">
      <c r="A11" s="1">
        <v>38803</v>
      </c>
      <c r="B11" s="1" t="s">
        <v>10</v>
      </c>
      <c r="C11" s="1">
        <v>3000</v>
      </c>
      <c r="D11" s="6" t="s">
        <v>318</v>
      </c>
      <c r="E11" s="6"/>
      <c r="F11" s="1">
        <v>1</v>
      </c>
    </row>
    <row r="12" spans="1:6" outlineLevel="1" x14ac:dyDescent="0.25">
      <c r="A12" s="1">
        <v>38812</v>
      </c>
      <c r="B12" s="1" t="s">
        <v>11</v>
      </c>
      <c r="C12" s="1">
        <v>3000</v>
      </c>
      <c r="D12" s="6" t="s">
        <v>286</v>
      </c>
      <c r="E12" s="6"/>
      <c r="F12" s="1">
        <v>1</v>
      </c>
    </row>
    <row r="13" spans="1:6" outlineLevel="1" x14ac:dyDescent="0.25">
      <c r="A13" s="1">
        <v>38827</v>
      </c>
      <c r="B13" s="1" t="s">
        <v>12</v>
      </c>
      <c r="C13" s="1">
        <v>3000</v>
      </c>
      <c r="D13" s="6" t="str">
        <f>HYPERLINK("http://odejda-optom.org/pictures/3b5fb1527fec201072bf4d8d0f880678.jpg")</f>
        <v>http://odejda-optom.org/pictures/3b5fb1527fec201072bf4d8d0f880678.jpg</v>
      </c>
      <c r="E13" s="6"/>
      <c r="F13" s="1">
        <v>1</v>
      </c>
    </row>
    <row r="14" spans="1:6" outlineLevel="1" x14ac:dyDescent="0.25">
      <c r="A14" s="1">
        <v>39055</v>
      </c>
      <c r="B14" s="1" t="s">
        <v>13</v>
      </c>
      <c r="C14" s="1">
        <v>3000</v>
      </c>
      <c r="D14" s="6" t="str">
        <f>HYPERLINK("http://odejda-optom.org/pictures/c787e2e50a08133be33cf1816bedfd54.jpg")</f>
        <v>http://odejda-optom.org/pictures/c787e2e50a08133be33cf1816bedfd54.jpg</v>
      </c>
      <c r="E14" s="6"/>
      <c r="F14" s="1">
        <v>1</v>
      </c>
    </row>
    <row r="15" spans="1:6" outlineLevel="1" x14ac:dyDescent="0.25">
      <c r="A15" s="1">
        <v>39042</v>
      </c>
      <c r="B15" s="1" t="s">
        <v>14</v>
      </c>
      <c r="C15" s="1">
        <v>3000</v>
      </c>
      <c r="D15" s="6" t="str">
        <f>HYPERLINK("http://odejda-optom.org/pictures/f57f122582f18fccc0a0c8381e772060.jpg")</f>
        <v>http://odejda-optom.org/pictures/f57f122582f18fccc0a0c8381e772060.jpg</v>
      </c>
      <c r="E15" s="6"/>
      <c r="F15" s="1">
        <v>1</v>
      </c>
    </row>
    <row r="16" spans="1:6" outlineLevel="1" x14ac:dyDescent="0.25">
      <c r="A16" s="1">
        <v>39043</v>
      </c>
      <c r="B16" s="1" t="s">
        <v>15</v>
      </c>
      <c r="C16" s="1">
        <v>3000</v>
      </c>
      <c r="D16" s="6" t="str">
        <f>HYPERLINK("http://odejda-optom.org/pictures/f57f122582f18fccc0a0c8381e772060.jpg")</f>
        <v>http://odejda-optom.org/pictures/f57f122582f18fccc0a0c8381e772060.jpg</v>
      </c>
      <c r="E16" s="6"/>
      <c r="F16" s="1">
        <v>1</v>
      </c>
    </row>
    <row r="17" spans="1:6" outlineLevel="1" x14ac:dyDescent="0.25">
      <c r="A17" s="1">
        <v>39044</v>
      </c>
      <c r="B17" s="1" t="s">
        <v>16</v>
      </c>
      <c r="C17" s="1">
        <v>3000</v>
      </c>
      <c r="D17" s="6" t="str">
        <f>HYPERLINK("http://odejda-optom.org/pictures/f57f122582f18fccc0a0c8381e772060.jpg")</f>
        <v>http://odejda-optom.org/pictures/f57f122582f18fccc0a0c8381e772060.jpg</v>
      </c>
      <c r="E17" s="6"/>
      <c r="F17" s="1">
        <v>1</v>
      </c>
    </row>
    <row r="18" spans="1:6" outlineLevel="1" x14ac:dyDescent="0.25">
      <c r="A18" s="1">
        <v>39046</v>
      </c>
      <c r="B18" s="1" t="s">
        <v>17</v>
      </c>
      <c r="C18" s="1">
        <v>3000</v>
      </c>
      <c r="D18" s="6" t="str">
        <f>HYPERLINK("http://odejda-optom.org/pictures/f57f122582f18fccc0a0c8381e772060.jpg")</f>
        <v>http://odejda-optom.org/pictures/f57f122582f18fccc0a0c8381e772060.jpg</v>
      </c>
      <c r="E18" s="6"/>
      <c r="F18" s="1">
        <v>1</v>
      </c>
    </row>
    <row r="19" spans="1:6" outlineLevel="1" x14ac:dyDescent="0.25">
      <c r="A19" s="1">
        <v>43220</v>
      </c>
      <c r="B19" s="1" t="s">
        <v>18</v>
      </c>
      <c r="C19" s="1">
        <v>2900</v>
      </c>
      <c r="D19" s="6" t="str">
        <f>HYPERLINK("http://odejda-optom.org/pictures/9d4aa0545c9341701d70a221e0344f9a.jpg")</f>
        <v>http://odejda-optom.org/pictures/9d4aa0545c9341701d70a221e0344f9a.jpg</v>
      </c>
      <c r="E19" s="6"/>
      <c r="F19" s="1">
        <v>1</v>
      </c>
    </row>
    <row r="20" spans="1:6" outlineLevel="1" x14ac:dyDescent="0.25">
      <c r="A20" s="1">
        <v>39192</v>
      </c>
      <c r="B20" s="1" t="s">
        <v>19</v>
      </c>
      <c r="C20" s="1">
        <v>2900</v>
      </c>
      <c r="D20" s="6" t="str">
        <f>HYPERLINK("http://odejda-optom.org/pictures/10db9a80f605591fc24a1830f71de30e.jpg")</f>
        <v>http://odejda-optom.org/pictures/10db9a80f605591fc24a1830f71de30e.jpg</v>
      </c>
      <c r="E20" s="6"/>
      <c r="F20" s="1">
        <v>1</v>
      </c>
    </row>
    <row r="21" spans="1:6" outlineLevel="1" x14ac:dyDescent="0.25">
      <c r="A21" s="1">
        <v>39206</v>
      </c>
      <c r="B21" s="1" t="s">
        <v>20</v>
      </c>
      <c r="C21" s="1">
        <v>3230</v>
      </c>
      <c r="D21" s="6" t="str">
        <f>HYPERLINK("http://odejda-optom.org/pictures/2b341d5c9440b7c3f9f4e4fd57d72718.jpg")</f>
        <v>http://odejda-optom.org/pictures/2b341d5c9440b7c3f9f4e4fd57d72718.jpg</v>
      </c>
      <c r="E21" s="6"/>
      <c r="F21" s="1">
        <v>1</v>
      </c>
    </row>
    <row r="22" spans="1:6" outlineLevel="1" x14ac:dyDescent="0.25">
      <c r="A22" s="1">
        <v>43256</v>
      </c>
      <c r="B22" s="1" t="s">
        <v>21</v>
      </c>
      <c r="C22" s="1">
        <v>3240</v>
      </c>
      <c r="D22" s="6" t="str">
        <f>HYPERLINK("http://odejda-optom.org/pictures/0cf1714c24cb8e997973d011588612a0.jpg")</f>
        <v>http://odejda-optom.org/pictures/0cf1714c24cb8e997973d011588612a0.jpg</v>
      </c>
      <c r="E22" s="6"/>
      <c r="F22" s="1">
        <v>1</v>
      </c>
    </row>
    <row r="23" spans="1:6" outlineLevel="1" x14ac:dyDescent="0.25">
      <c r="A23" s="1">
        <v>43257</v>
      </c>
      <c r="B23" s="1" t="s">
        <v>22</v>
      </c>
      <c r="C23" s="1">
        <v>3240</v>
      </c>
      <c r="D23" s="6" t="str">
        <f>HYPERLINK("http://odejda-optom.org/pictures/0cf1714c24cb8e997973d011588612a0.jpg")</f>
        <v>http://odejda-optom.org/pictures/0cf1714c24cb8e997973d011588612a0.jpg</v>
      </c>
      <c r="E23" s="6"/>
      <c r="F23" s="1">
        <v>2</v>
      </c>
    </row>
    <row r="24" spans="1:6" outlineLevel="1" x14ac:dyDescent="0.25">
      <c r="A24" s="1">
        <v>43258</v>
      </c>
      <c r="B24" s="1" t="s">
        <v>23</v>
      </c>
      <c r="C24" s="1">
        <v>3240</v>
      </c>
      <c r="D24" s="6" t="str">
        <f>HYPERLINK("http://odejda-optom.org/pictures/0cf1714c24cb8e997973d011588612a0.jpg")</f>
        <v>http://odejda-optom.org/pictures/0cf1714c24cb8e997973d011588612a0.jpg</v>
      </c>
      <c r="E24" s="6"/>
      <c r="F24" s="1">
        <v>1</v>
      </c>
    </row>
    <row r="25" spans="1:6" outlineLevel="1" x14ac:dyDescent="0.25">
      <c r="A25" s="1">
        <v>43260</v>
      </c>
      <c r="B25" s="1" t="s">
        <v>24</v>
      </c>
      <c r="C25" s="1">
        <v>3240</v>
      </c>
      <c r="D25" s="6" t="str">
        <f>HYPERLINK("http://odejda-optom.org/pictures/0cf1714c24cb8e997973d011588612a0.jpg")</f>
        <v>http://odejda-optom.org/pictures/0cf1714c24cb8e997973d011588612a0.jpg</v>
      </c>
      <c r="E25" s="6"/>
      <c r="F25" s="1">
        <v>1</v>
      </c>
    </row>
    <row r="26" spans="1:6" outlineLevel="1" x14ac:dyDescent="0.25">
      <c r="A26" s="1">
        <v>43252</v>
      </c>
      <c r="B26" s="1" t="s">
        <v>25</v>
      </c>
      <c r="C26" s="1">
        <v>3200</v>
      </c>
      <c r="D26" s="6" t="str">
        <f>HYPERLINK("http://odejda-optom.org/pictures/937ba1d1f9fdf86cdcce0ebb43a182eb.jpg")</f>
        <v>http://odejda-optom.org/pictures/937ba1d1f9fdf86cdcce0ebb43a182eb.jpg</v>
      </c>
      <c r="E26" s="6"/>
      <c r="F26" s="1">
        <v>1</v>
      </c>
    </row>
    <row r="27" spans="1:6" outlineLevel="1" x14ac:dyDescent="0.25">
      <c r="A27" s="1">
        <v>47283</v>
      </c>
      <c r="B27" s="1" t="s">
        <v>26</v>
      </c>
      <c r="C27" s="1">
        <v>2500</v>
      </c>
      <c r="D27" s="6" t="str">
        <f>HYPERLINK("http://odejda-optom.org/pictures/7c9a5b153d8847fef126acfsdafc8b1cf6f1d77.jpg")</f>
        <v>http://odejda-optom.org/pictures/7c9a5b153d8847fef126acfsdafc8b1cf6f1d77.jpg</v>
      </c>
      <c r="E27" s="6"/>
      <c r="F27" s="1">
        <v>2</v>
      </c>
    </row>
    <row r="28" spans="1:6" outlineLevel="1" x14ac:dyDescent="0.25">
      <c r="A28" s="1">
        <v>47284</v>
      </c>
      <c r="B28" s="1" t="s">
        <v>27</v>
      </c>
      <c r="C28" s="1">
        <v>2500</v>
      </c>
      <c r="D28" s="6" t="str">
        <f>HYPERLINK("http://odejda-optom.org/pictures/7c9a5b153d8847fef126acfsdafc8b1cf6f1d77.jpg")</f>
        <v>http://odejda-optom.org/pictures/7c9a5b153d8847fef126acfsdafc8b1cf6f1d77.jpg</v>
      </c>
      <c r="E28" s="6"/>
      <c r="F28" s="1">
        <v>3</v>
      </c>
    </row>
    <row r="29" spans="1:6" outlineLevel="1" x14ac:dyDescent="0.25">
      <c r="A29" s="1">
        <v>47289</v>
      </c>
      <c r="B29" s="1" t="s">
        <v>28</v>
      </c>
      <c r="C29" s="1">
        <v>2500</v>
      </c>
      <c r="D29" s="6" t="str">
        <f>HYPERLINK("http://odejda-optom.org/pictures/22897350450d1b9d9acascea88923101173c.jpg")</f>
        <v>http://odejda-optom.org/pictures/22897350450d1b9d9acascea88923101173c.jpg</v>
      </c>
      <c r="E29" s="6"/>
      <c r="F29" s="1">
        <v>1</v>
      </c>
    </row>
    <row r="30" spans="1:6" outlineLevel="1" x14ac:dyDescent="0.25">
      <c r="A30" s="1">
        <v>47285</v>
      </c>
      <c r="B30" s="1" t="s">
        <v>29</v>
      </c>
      <c r="C30" s="1">
        <v>2500</v>
      </c>
      <c r="D30" s="6" t="str">
        <f>HYPERLINK("http://odejda-optom.org/pictures/7c9a5b153d8847fef126acfsdafc8b1cf6f1d77.jpg")</f>
        <v>http://odejda-optom.org/pictures/7c9a5b153d8847fef126acfsdafc8b1cf6f1d77.jpg</v>
      </c>
      <c r="E30" s="6"/>
      <c r="F30" s="1">
        <v>1</v>
      </c>
    </row>
    <row r="31" spans="1:6" outlineLevel="1" x14ac:dyDescent="0.25">
      <c r="A31" s="1">
        <v>47286</v>
      </c>
      <c r="B31" s="1" t="s">
        <v>30</v>
      </c>
      <c r="C31" s="1">
        <v>2500</v>
      </c>
      <c r="D31" s="6" t="str">
        <f>HYPERLINK("http://odejda-optom.org/pictures/7c9a5b153d8847fef126acfsdafc8b1cf6f1d77.jpg")</f>
        <v>http://odejda-optom.org/pictures/7c9a5b153d8847fef126acfsdafc8b1cf6f1d77.jpg</v>
      </c>
      <c r="E31" s="6"/>
      <c r="F31" s="1">
        <v>2</v>
      </c>
    </row>
    <row r="32" spans="1:6" outlineLevel="1" x14ac:dyDescent="0.25">
      <c r="A32" s="1">
        <v>47287</v>
      </c>
      <c r="B32" s="1" t="s">
        <v>31</v>
      </c>
      <c r="C32" s="1">
        <v>2500</v>
      </c>
      <c r="D32" s="6" t="str">
        <f>HYPERLINK("http://odejda-optom.org/pictures/7c9a5b153d8847fef126acfsdafc8b1cf6f1d77.jpg")</f>
        <v>http://odejda-optom.org/pictures/7c9a5b153d8847fef126acfsdafc8b1cf6f1d77.jpg</v>
      </c>
      <c r="E32" s="6"/>
      <c r="F32" s="1">
        <v>3</v>
      </c>
    </row>
    <row r="33" spans="1:6" outlineLevel="1" x14ac:dyDescent="0.25">
      <c r="A33" s="1">
        <v>12106</v>
      </c>
      <c r="B33" s="1" t="s">
        <v>32</v>
      </c>
      <c r="C33" s="1">
        <v>500</v>
      </c>
      <c r="D33" s="6" t="s">
        <v>287</v>
      </c>
      <c r="E33" s="5"/>
      <c r="F33" s="1">
        <v>4</v>
      </c>
    </row>
    <row r="34" spans="1:6" outlineLevel="1" x14ac:dyDescent="0.25">
      <c r="A34" s="1">
        <v>43568</v>
      </c>
      <c r="B34" s="1" t="s">
        <v>33</v>
      </c>
      <c r="C34" s="1">
        <v>3000</v>
      </c>
      <c r="D34" s="6" t="s">
        <v>288</v>
      </c>
      <c r="E34" s="6"/>
      <c r="F34" s="1">
        <v>1</v>
      </c>
    </row>
    <row r="35" spans="1:6" outlineLevel="1" x14ac:dyDescent="0.25">
      <c r="A35" s="1">
        <v>43569</v>
      </c>
      <c r="B35" s="1" t="s">
        <v>34</v>
      </c>
      <c r="C35" s="1">
        <v>3000</v>
      </c>
      <c r="D35" s="6" t="s">
        <v>288</v>
      </c>
      <c r="E35" s="6"/>
      <c r="F35" s="1">
        <v>2</v>
      </c>
    </row>
    <row r="36" spans="1:6" outlineLevel="1" x14ac:dyDescent="0.25">
      <c r="A36" s="1">
        <v>47036</v>
      </c>
      <c r="B36" s="1" t="s">
        <v>35</v>
      </c>
      <c r="C36" s="1">
        <v>3000</v>
      </c>
      <c r="D36" s="6" t="str">
        <f>HYPERLINK("http://odejda-optom.org/pictures/bdf3e8a58606f67738b0bc78sdsagsa59ff877d.jpg")</f>
        <v>http://odejda-optom.org/pictures/bdf3e8a58606f67738b0bc78sdsagsa59ff877d.jpg</v>
      </c>
      <c r="E36" s="6"/>
      <c r="F36" s="1">
        <v>2</v>
      </c>
    </row>
    <row r="37" spans="1:6" outlineLevel="1" x14ac:dyDescent="0.25">
      <c r="A37" s="1">
        <v>42994</v>
      </c>
      <c r="B37" s="1" t="s">
        <v>36</v>
      </c>
      <c r="C37" s="1">
        <v>3400</v>
      </c>
      <c r="D37" s="6" t="str">
        <f t="shared" ref="D37:D45" si="0">HYPERLINK("http://odejda-optom.org/pictures/d24a2fab8ffb790b34ba9abba9035689.jpg")</f>
        <v>http://odejda-optom.org/pictures/d24a2fab8ffb790b34ba9abba9035689.jpg</v>
      </c>
      <c r="E37" s="6"/>
      <c r="F37" s="1">
        <v>2</v>
      </c>
    </row>
    <row r="38" spans="1:6" outlineLevel="1" x14ac:dyDescent="0.25">
      <c r="A38" s="1">
        <v>42984</v>
      </c>
      <c r="B38" s="1" t="s">
        <v>37</v>
      </c>
      <c r="C38" s="1">
        <v>3400</v>
      </c>
      <c r="D38" s="6" t="s">
        <v>289</v>
      </c>
      <c r="E38" s="6"/>
      <c r="F38" s="1">
        <v>3</v>
      </c>
    </row>
    <row r="39" spans="1:6" outlineLevel="1" x14ac:dyDescent="0.25">
      <c r="A39" s="1">
        <v>42989</v>
      </c>
      <c r="B39" s="1" t="s">
        <v>38</v>
      </c>
      <c r="C39" s="1">
        <v>3400</v>
      </c>
      <c r="D39" s="6" t="str">
        <f t="shared" si="0"/>
        <v>http://odejda-optom.org/pictures/d24a2fab8ffb790b34ba9abba9035689.jpg</v>
      </c>
      <c r="E39" s="6"/>
      <c r="F39" s="1">
        <v>2</v>
      </c>
    </row>
    <row r="40" spans="1:6" outlineLevel="1" x14ac:dyDescent="0.25">
      <c r="A40" s="1">
        <v>42985</v>
      </c>
      <c r="B40" s="1" t="s">
        <v>39</v>
      </c>
      <c r="C40" s="1">
        <v>3400</v>
      </c>
      <c r="D40" s="6" t="s">
        <v>289</v>
      </c>
      <c r="E40" s="6"/>
      <c r="F40" s="1">
        <v>2</v>
      </c>
    </row>
    <row r="41" spans="1:6" outlineLevel="1" x14ac:dyDescent="0.25">
      <c r="A41" s="1">
        <v>42990</v>
      </c>
      <c r="B41" s="1" t="s">
        <v>40</v>
      </c>
      <c r="C41" s="1">
        <v>3400</v>
      </c>
      <c r="D41" s="6" t="str">
        <f t="shared" si="0"/>
        <v>http://odejda-optom.org/pictures/d24a2fab8ffb790b34ba9abba9035689.jpg</v>
      </c>
      <c r="E41" s="6"/>
      <c r="F41" s="1">
        <v>2</v>
      </c>
    </row>
    <row r="42" spans="1:6" outlineLevel="1" x14ac:dyDescent="0.25">
      <c r="A42" s="1">
        <v>42986</v>
      </c>
      <c r="B42" s="1" t="s">
        <v>41</v>
      </c>
      <c r="C42" s="1">
        <v>3400</v>
      </c>
      <c r="D42" s="6" t="s">
        <v>289</v>
      </c>
      <c r="E42" s="6"/>
      <c r="F42" s="1">
        <v>2</v>
      </c>
    </row>
    <row r="43" spans="1:6" outlineLevel="1" x14ac:dyDescent="0.25">
      <c r="A43" s="1">
        <v>42991</v>
      </c>
      <c r="B43" s="1" t="s">
        <v>42</v>
      </c>
      <c r="C43" s="1">
        <v>3400</v>
      </c>
      <c r="D43" s="6" t="str">
        <f t="shared" si="0"/>
        <v>http://odejda-optom.org/pictures/d24a2fab8ffb790b34ba9abba9035689.jpg</v>
      </c>
      <c r="E43" s="6"/>
      <c r="F43" s="1">
        <v>1</v>
      </c>
    </row>
    <row r="44" spans="1:6" outlineLevel="1" x14ac:dyDescent="0.25">
      <c r="A44" s="1">
        <v>42987</v>
      </c>
      <c r="B44" s="1" t="s">
        <v>43</v>
      </c>
      <c r="C44" s="1">
        <v>3400</v>
      </c>
      <c r="D44" s="6" t="s">
        <v>289</v>
      </c>
      <c r="E44" s="6"/>
      <c r="F44" s="1">
        <v>1</v>
      </c>
    </row>
    <row r="45" spans="1:6" outlineLevel="1" x14ac:dyDescent="0.25">
      <c r="A45" s="1">
        <v>42992</v>
      </c>
      <c r="B45" s="1" t="s">
        <v>44</v>
      </c>
      <c r="C45" s="1">
        <v>3400</v>
      </c>
      <c r="D45" s="6" t="str">
        <f t="shared" si="0"/>
        <v>http://odejda-optom.org/pictures/d24a2fab8ffb790b34ba9abba9035689.jpg</v>
      </c>
      <c r="E45" s="6"/>
      <c r="F45" s="1">
        <v>1</v>
      </c>
    </row>
    <row r="46" spans="1:6" outlineLevel="1" x14ac:dyDescent="0.25">
      <c r="A46" s="1">
        <v>43451</v>
      </c>
      <c r="B46" s="1" t="s">
        <v>45</v>
      </c>
      <c r="C46" s="1">
        <v>3420</v>
      </c>
      <c r="D46" s="6" t="str">
        <f>HYPERLINK("http://odejda-optom.org/pictures/c275542e183d69caecbdaf34a43bb2b9.jpg")</f>
        <v>http://odejda-optom.org/pictures/c275542e183d69caecbdaf34a43bb2b9.jpg</v>
      </c>
      <c r="E46" s="6"/>
      <c r="F46" s="1">
        <v>2</v>
      </c>
    </row>
    <row r="47" spans="1:6" outlineLevel="1" x14ac:dyDescent="0.25">
      <c r="A47" s="1">
        <v>43452</v>
      </c>
      <c r="B47" s="1" t="s">
        <v>46</v>
      </c>
      <c r="C47" s="1">
        <v>3420</v>
      </c>
      <c r="D47" s="6" t="str">
        <f>HYPERLINK("http://odejda-optom.org/pictures/c275542e183d69caecbdaf34a43bb2b9.jpg")</f>
        <v>http://odejda-optom.org/pictures/c275542e183d69caecbdaf34a43bb2b9.jpg</v>
      </c>
      <c r="E47" s="6"/>
      <c r="F47" s="1">
        <v>1</v>
      </c>
    </row>
    <row r="48" spans="1:6" outlineLevel="1" x14ac:dyDescent="0.25">
      <c r="A48" s="1">
        <v>43453</v>
      </c>
      <c r="B48" s="1" t="s">
        <v>47</v>
      </c>
      <c r="C48" s="1">
        <v>3420</v>
      </c>
      <c r="D48" s="6" t="str">
        <f>HYPERLINK("http://odejda-optom.org/pictures/c275542e183d69caecbdaf34a43bb2b9.jpg")</f>
        <v>http://odejda-optom.org/pictures/c275542e183d69caecbdaf34a43bb2b9.jpg</v>
      </c>
      <c r="E48" s="6"/>
      <c r="F48" s="1">
        <v>2</v>
      </c>
    </row>
    <row r="49" spans="1:6" outlineLevel="1" x14ac:dyDescent="0.25">
      <c r="A49" s="1">
        <v>43455</v>
      </c>
      <c r="B49" s="1" t="s">
        <v>48</v>
      </c>
      <c r="C49" s="1">
        <v>3420</v>
      </c>
      <c r="D49" s="6" t="str">
        <f>HYPERLINK("http://odejda-optom.org/pictures/c275542e183d69caecbdaf34a43bb2b9.jpg")</f>
        <v>http://odejda-optom.org/pictures/c275542e183d69caecbdaf34a43bb2b9.jpg</v>
      </c>
      <c r="E49" s="6"/>
      <c r="F49" s="1">
        <v>2</v>
      </c>
    </row>
    <row r="50" spans="1:6" outlineLevel="1" x14ac:dyDescent="0.25">
      <c r="A50" s="1">
        <v>43463</v>
      </c>
      <c r="B50" s="1" t="s">
        <v>49</v>
      </c>
      <c r="C50" s="1">
        <v>2500</v>
      </c>
      <c r="D50" s="6" t="s">
        <v>290</v>
      </c>
      <c r="E50" s="6"/>
      <c r="F50" s="1">
        <v>2</v>
      </c>
    </row>
    <row r="51" spans="1:6" outlineLevel="1" x14ac:dyDescent="0.25">
      <c r="A51" s="1">
        <v>43464</v>
      </c>
      <c r="B51" s="1" t="s">
        <v>50</v>
      </c>
      <c r="C51" s="1">
        <v>2500</v>
      </c>
      <c r="D51" s="6" t="s">
        <v>290</v>
      </c>
      <c r="E51" s="6"/>
      <c r="F51" s="1">
        <v>1</v>
      </c>
    </row>
    <row r="52" spans="1:6" outlineLevel="1" x14ac:dyDescent="0.25">
      <c r="A52" s="1">
        <v>43465</v>
      </c>
      <c r="B52" s="1" t="s">
        <v>51</v>
      </c>
      <c r="C52" s="1">
        <v>2500</v>
      </c>
      <c r="D52" s="6" t="s">
        <v>290</v>
      </c>
      <c r="E52" s="6"/>
      <c r="F52" s="1">
        <v>2</v>
      </c>
    </row>
    <row r="53" spans="1:6" outlineLevel="1" x14ac:dyDescent="0.25">
      <c r="A53" s="1">
        <v>43467</v>
      </c>
      <c r="B53" s="1" t="s">
        <v>52</v>
      </c>
      <c r="C53" s="1">
        <v>2500</v>
      </c>
      <c r="D53" s="6" t="s">
        <v>290</v>
      </c>
      <c r="E53" s="6"/>
      <c r="F53" s="1">
        <v>2</v>
      </c>
    </row>
    <row r="54" spans="1:6" outlineLevel="1" x14ac:dyDescent="0.25">
      <c r="A54" s="1">
        <v>43001</v>
      </c>
      <c r="B54" s="1" t="s">
        <v>53</v>
      </c>
      <c r="C54" s="1">
        <v>3000</v>
      </c>
      <c r="D54" s="6" t="str">
        <f>HYPERLINK("http://odejda-optom.org/pictures/339bf80b5f8e1a0c2b0db3614db1ee7f.jpg")</f>
        <v>http://odejda-optom.org/pictures/339bf80b5f8e1a0c2b0db3614db1ee7f.jpg</v>
      </c>
      <c r="E54" s="6"/>
      <c r="F54" s="1">
        <v>2</v>
      </c>
    </row>
    <row r="55" spans="1:6" outlineLevel="1" x14ac:dyDescent="0.25">
      <c r="A55" s="1">
        <v>43002</v>
      </c>
      <c r="B55" s="1" t="s">
        <v>54</v>
      </c>
      <c r="C55" s="1">
        <v>3000</v>
      </c>
      <c r="D55" s="6" t="str">
        <f>HYPERLINK("http://odejda-optom.org/pictures/339bf80b5f8e1a0c2b0db3614db1ee7f.jpg")</f>
        <v>http://odejda-optom.org/pictures/339bf80b5f8e1a0c2b0db3614db1ee7f.jpg</v>
      </c>
      <c r="E55" s="6"/>
      <c r="F55" s="1">
        <v>1</v>
      </c>
    </row>
    <row r="56" spans="1:6" outlineLevel="1" x14ac:dyDescent="0.25">
      <c r="A56" s="1">
        <v>43003</v>
      </c>
      <c r="B56" s="1" t="s">
        <v>55</v>
      </c>
      <c r="C56" s="1">
        <v>3000</v>
      </c>
      <c r="D56" s="6" t="str">
        <f>HYPERLINK("http://odejda-optom.org/pictures/339bf80b5f8e1a0c2b0db3614db1ee7f.jpg")</f>
        <v>http://odejda-optom.org/pictures/339bf80b5f8e1a0c2b0db3614db1ee7f.jpg</v>
      </c>
      <c r="E56" s="6"/>
      <c r="F56" s="1">
        <v>1</v>
      </c>
    </row>
    <row r="57" spans="1:6" outlineLevel="1" x14ac:dyDescent="0.25">
      <c r="A57" s="1">
        <v>43004</v>
      </c>
      <c r="B57" s="1" t="s">
        <v>56</v>
      </c>
      <c r="C57" s="1">
        <v>3000</v>
      </c>
      <c r="D57" s="6" t="str">
        <f>HYPERLINK("http://odejda-optom.org/pictures/339bf80b5f8e1a0c2b0db3614db1ee7f.jpg")</f>
        <v>http://odejda-optom.org/pictures/339bf80b5f8e1a0c2b0db3614db1ee7f.jpg</v>
      </c>
      <c r="E57" s="6"/>
      <c r="F57" s="1">
        <v>2</v>
      </c>
    </row>
    <row r="58" spans="1:6" outlineLevel="1" x14ac:dyDescent="0.25">
      <c r="A58" s="1">
        <v>43005</v>
      </c>
      <c r="B58" s="1" t="s">
        <v>57</v>
      </c>
      <c r="C58" s="1">
        <v>3000</v>
      </c>
      <c r="D58" s="6" t="str">
        <f>HYPERLINK("http://odejda-optom.org/pictures/339bf80b5f8e1a0c2b0db3614db1ee7f.jpg")</f>
        <v>http://odejda-optom.org/pictures/339bf80b5f8e1a0c2b0db3614db1ee7f.jpg</v>
      </c>
      <c r="E58" s="6"/>
      <c r="F58" s="1">
        <v>1</v>
      </c>
    </row>
    <row r="59" spans="1:6" outlineLevel="1" x14ac:dyDescent="0.25">
      <c r="A59" s="1">
        <v>42993</v>
      </c>
      <c r="B59" s="1" t="s">
        <v>58</v>
      </c>
      <c r="C59" s="1">
        <v>3600</v>
      </c>
      <c r="D59" s="6" t="str">
        <f>HYPERLINK("http://odejda-optom.org/pictures/60542fb8a86c8dc6bd2019165e7db5e1.jpg")</f>
        <v>http://odejda-optom.org/pictures/60542fb8a86c8dc6bd2019165e7db5e1.jpg</v>
      </c>
      <c r="E59" s="6"/>
      <c r="F59" s="1">
        <v>1</v>
      </c>
    </row>
    <row r="60" spans="1:6" outlineLevel="1" x14ac:dyDescent="0.25">
      <c r="A60" s="1">
        <v>42995</v>
      </c>
      <c r="B60" s="1" t="s">
        <v>59</v>
      </c>
      <c r="C60" s="1">
        <v>3600</v>
      </c>
      <c r="D60" s="6" t="str">
        <f>HYPERLINK("http://odejda-optom.org/pictures/60542fb8a86c8dc6bd2019165e7db5e1.jpg")</f>
        <v>http://odejda-optom.org/pictures/60542fb8a86c8dc6bd2019165e7db5e1.jpg</v>
      </c>
      <c r="E60" s="6"/>
      <c r="F60" s="1">
        <v>1</v>
      </c>
    </row>
    <row r="61" spans="1:6" outlineLevel="1" x14ac:dyDescent="0.25">
      <c r="A61" s="1">
        <v>42997</v>
      </c>
      <c r="B61" s="1" t="s">
        <v>60</v>
      </c>
      <c r="C61" s="1">
        <v>3600</v>
      </c>
      <c r="D61" s="6" t="str">
        <f>HYPERLINK("http://odejda-optom.org/pictures/60542fb8a86c8dc6bd2019165e7db5e1.jpg")</f>
        <v>http://odejda-optom.org/pictures/60542fb8a86c8dc6bd2019165e7db5e1.jpg</v>
      </c>
      <c r="E61" s="6"/>
      <c r="F61" s="1">
        <v>2</v>
      </c>
    </row>
    <row r="62" spans="1:6" outlineLevel="1" x14ac:dyDescent="0.25">
      <c r="A62" s="1">
        <v>42998</v>
      </c>
      <c r="B62" s="1" t="s">
        <v>61</v>
      </c>
      <c r="C62" s="1">
        <v>3600</v>
      </c>
      <c r="D62" s="6" t="str">
        <f>HYPERLINK("http://odejda-optom.org/pictures/60542fb8a86c8dc6bd2019165e7db5e1.jpg")</f>
        <v>http://odejda-optom.org/pictures/60542fb8a86c8dc6bd2019165e7db5e1.jpg</v>
      </c>
      <c r="E62" s="6"/>
      <c r="F62" s="1">
        <v>1</v>
      </c>
    </row>
    <row r="63" spans="1:6" outlineLevel="1" x14ac:dyDescent="0.25">
      <c r="A63" s="1">
        <v>42999</v>
      </c>
      <c r="B63" s="1" t="s">
        <v>62</v>
      </c>
      <c r="C63" s="1">
        <v>3600</v>
      </c>
      <c r="D63" s="6" t="str">
        <f>HYPERLINK("http://odejda-optom.org/pictures/60542fb8a86c8dc6bd2019165e7db5e1.jpg")</f>
        <v>http://odejda-optom.org/pictures/60542fb8a86c8dc6bd2019165e7db5e1.jpg</v>
      </c>
      <c r="E63" s="6"/>
      <c r="F63" s="1">
        <v>1</v>
      </c>
    </row>
    <row r="64" spans="1:6" outlineLevel="1" x14ac:dyDescent="0.25">
      <c r="A64" s="1">
        <v>47328</v>
      </c>
      <c r="B64" s="1" t="s">
        <v>63</v>
      </c>
      <c r="C64" s="1">
        <v>3500</v>
      </c>
      <c r="D64" s="6" t="str">
        <f>HYPERLINK("http://odejda-optom.org/pictures/32a662e56a0430f944dc0sfsafs4bcf44f1e60.jpg")</f>
        <v>http://odejda-optom.org/pictures/32a662e56a0430f944dc0sfsafs4bcf44f1e60.jpg</v>
      </c>
      <c r="E64" s="6"/>
      <c r="F64" s="1">
        <v>1</v>
      </c>
    </row>
    <row r="65" spans="1:6" outlineLevel="1" x14ac:dyDescent="0.25">
      <c r="A65" s="1">
        <v>47018</v>
      </c>
      <c r="B65" s="1" t="s">
        <v>64</v>
      </c>
      <c r="C65" s="1">
        <v>3400</v>
      </c>
      <c r="D65" s="6" t="str">
        <f>HYPERLINK("http://odejda-optom.org/pictures/e74b59bf414dad2a3sdfsadfsf91a1ead80147c6c.jpg")</f>
        <v>http://odejda-optom.org/pictures/e74b59bf414dad2a3sdfsadfsf91a1ead80147c6c.jpg</v>
      </c>
      <c r="E65" s="6"/>
      <c r="F65" s="1">
        <v>1</v>
      </c>
    </row>
    <row r="66" spans="1:6" outlineLevel="1" x14ac:dyDescent="0.25">
      <c r="A66" s="1">
        <v>46999</v>
      </c>
      <c r="B66" s="1" t="s">
        <v>65</v>
      </c>
      <c r="C66" s="1">
        <v>3400</v>
      </c>
      <c r="D66" s="6" t="str">
        <f>HYPERLINK("http://odejda-optom.org/pictures/fbe35c239298882e88dsghstdhshf47d1ad0c2cf.jpg")</f>
        <v>http://odejda-optom.org/pictures/fbe35c239298882e88dsghstdhshf47d1ad0c2cf.jpg</v>
      </c>
      <c r="E66" s="6"/>
      <c r="F66" s="1">
        <v>2</v>
      </c>
    </row>
    <row r="67" spans="1:6" outlineLevel="1" x14ac:dyDescent="0.25">
      <c r="A67" s="1">
        <v>47004</v>
      </c>
      <c r="B67" s="1" t="s">
        <v>66</v>
      </c>
      <c r="C67" s="1">
        <v>3400</v>
      </c>
      <c r="D67" s="6" t="str">
        <f>HYPERLINK("http://odejda-optom.org/pictures/4707cd22dbc13820455asfsadfsdacac2c7fd2d6a9.jpg")</f>
        <v>http://odejda-optom.org/pictures/4707cd22dbc13820455asfsadfsdacac2c7fd2d6a9.jpg</v>
      </c>
      <c r="E67" s="6"/>
      <c r="F67" s="1">
        <v>2</v>
      </c>
    </row>
    <row r="68" spans="1:6" outlineLevel="1" x14ac:dyDescent="0.25">
      <c r="A68" s="1">
        <v>47000</v>
      </c>
      <c r="B68" s="1" t="s">
        <v>67</v>
      </c>
      <c r="C68" s="1">
        <v>3400</v>
      </c>
      <c r="D68" s="6" t="str">
        <f>HYPERLINK("http://odejda-optom.org/pictures/fbe35c239298882e88dsghstdhshf47d1ad0c2cf.jpg")</f>
        <v>http://odejda-optom.org/pictures/fbe35c239298882e88dsghstdhshf47d1ad0c2cf.jpg</v>
      </c>
      <c r="E68" s="6"/>
      <c r="F68" s="1">
        <v>3</v>
      </c>
    </row>
    <row r="69" spans="1:6" outlineLevel="1" x14ac:dyDescent="0.25">
      <c r="A69" s="1">
        <v>47005</v>
      </c>
      <c r="B69" s="1" t="s">
        <v>68</v>
      </c>
      <c r="C69" s="1">
        <v>3400</v>
      </c>
      <c r="D69" s="6" t="str">
        <f>HYPERLINK("http://odejda-optom.org/pictures/4707cd22dbc13820455asfsadfsdacac2c7fd2d6a9.jpg")</f>
        <v>http://odejda-optom.org/pictures/4707cd22dbc13820455asfsadfsdacac2c7fd2d6a9.jpg</v>
      </c>
      <c r="E69" s="6"/>
      <c r="F69" s="1">
        <v>1</v>
      </c>
    </row>
    <row r="70" spans="1:6" outlineLevel="1" x14ac:dyDescent="0.25">
      <c r="A70" s="1">
        <v>47001</v>
      </c>
      <c r="B70" s="1" t="s">
        <v>69</v>
      </c>
      <c r="C70" s="1">
        <v>3400</v>
      </c>
      <c r="D70" s="6" t="str">
        <f>HYPERLINK("http://odejda-optom.org/pictures/fbe35c239298882e88dsghstdhshf47d1ad0c2cf.jpg")</f>
        <v>http://odejda-optom.org/pictures/fbe35c239298882e88dsghstdhshf47d1ad0c2cf.jpg</v>
      </c>
      <c r="E70" s="6"/>
      <c r="F70" s="1">
        <v>1</v>
      </c>
    </row>
    <row r="71" spans="1:6" outlineLevel="1" x14ac:dyDescent="0.25">
      <c r="A71" s="1">
        <v>47002</v>
      </c>
      <c r="B71" s="1" t="s">
        <v>70</v>
      </c>
      <c r="C71" s="1">
        <v>3400</v>
      </c>
      <c r="D71" s="6" t="str">
        <f>HYPERLINK("http://odejda-optom.org/pictures/fbe35c239298882e88dsghstdhshf47d1ad0c2cf.jpg")</f>
        <v>http://odejda-optom.org/pictures/fbe35c239298882e88dsghstdhshf47d1ad0c2cf.jpg</v>
      </c>
      <c r="E71" s="6"/>
      <c r="F71" s="1">
        <v>2</v>
      </c>
    </row>
    <row r="72" spans="1:6" outlineLevel="1" x14ac:dyDescent="0.25">
      <c r="A72" s="1">
        <v>47007</v>
      </c>
      <c r="B72" s="1" t="s">
        <v>71</v>
      </c>
      <c r="C72" s="1">
        <v>3400</v>
      </c>
      <c r="D72" s="6" t="str">
        <f>HYPERLINK("http://odejda-optom.org/pictures/4707cd22dbc13820455asfsadfsdacac2c7fd2d6a9.jpg")</f>
        <v>http://odejda-optom.org/pictures/4707cd22dbc13820455asfsadfsdacac2c7fd2d6a9.jpg</v>
      </c>
      <c r="E72" s="6"/>
      <c r="F72" s="1">
        <v>1</v>
      </c>
    </row>
    <row r="73" spans="1:6" outlineLevel="1" x14ac:dyDescent="0.25">
      <c r="A73" s="1">
        <v>47003</v>
      </c>
      <c r="B73" s="1" t="s">
        <v>72</v>
      </c>
      <c r="C73" s="1">
        <v>3400</v>
      </c>
      <c r="D73" s="6" t="str">
        <f>HYPERLINK("http://odejda-optom.org/pictures/fbe35c239298882e88dsghstdhshf47d1ad0c2cf.jpg")</f>
        <v>http://odejda-optom.org/pictures/fbe35c239298882e88dsghstdhshf47d1ad0c2cf.jpg</v>
      </c>
      <c r="E73" s="6"/>
      <c r="F73" s="1">
        <v>3</v>
      </c>
    </row>
    <row r="74" spans="1:6" outlineLevel="1" x14ac:dyDescent="0.25">
      <c r="A74" s="1">
        <v>47318</v>
      </c>
      <c r="B74" s="1" t="s">
        <v>73</v>
      </c>
      <c r="C74" s="1">
        <v>3720</v>
      </c>
      <c r="D74" s="6" t="str">
        <f>HYPERLINK("http://odejda-optom.org/pictures/b86e427b6a3ce5a23Vsdvsfd054afc42a99cada.jpg")</f>
        <v>http://odejda-optom.org/pictures/b86e427b6a3ce5a23Vsdvsfd054afc42a99cada.jpg</v>
      </c>
      <c r="E74" s="6"/>
      <c r="F74" s="1">
        <v>2</v>
      </c>
    </row>
    <row r="75" spans="1:6" outlineLevel="1" x14ac:dyDescent="0.25">
      <c r="A75" s="1">
        <v>47323</v>
      </c>
      <c r="B75" s="1" t="s">
        <v>74</v>
      </c>
      <c r="C75" s="1">
        <v>3720</v>
      </c>
      <c r="D75" s="6" t="str">
        <f>HYPERLINK("http://odejda-optom.org/pictures/82e45b923e8466e657agadgad47873a88d20f02.jpg")</f>
        <v>http://odejda-optom.org/pictures/82e45b923e8466e657agadgad47873a88d20f02.jpg</v>
      </c>
      <c r="E75" s="6"/>
      <c r="F75" s="1">
        <v>1</v>
      </c>
    </row>
    <row r="76" spans="1:6" outlineLevel="1" x14ac:dyDescent="0.25">
      <c r="A76" s="1">
        <v>47319</v>
      </c>
      <c r="B76" s="1" t="s">
        <v>75</v>
      </c>
      <c r="C76" s="1">
        <v>3720</v>
      </c>
      <c r="D76" s="6" t="str">
        <f>HYPERLINK("http://odejda-optom.org/pictures/b86e427b6a3ce5a23Vsdvsfd054afc42a99cada.jpg")</f>
        <v>http://odejda-optom.org/pictures/b86e427b6a3ce5a23Vsdvsfd054afc42a99cada.jpg</v>
      </c>
      <c r="E76" s="6"/>
      <c r="F76" s="1">
        <v>2</v>
      </c>
    </row>
    <row r="77" spans="1:6" outlineLevel="1" x14ac:dyDescent="0.25">
      <c r="A77" s="1">
        <v>47321</v>
      </c>
      <c r="B77" s="1" t="s">
        <v>76</v>
      </c>
      <c r="C77" s="1">
        <v>3720</v>
      </c>
      <c r="D77" s="6" t="str">
        <f>HYPERLINK("http://odejda-optom.org/pictures/b86e427b6a3ce5a23Vsdvsfd054afc42a99cada.jpg")</f>
        <v>http://odejda-optom.org/pictures/b86e427b6a3ce5a23Vsdvsfd054afc42a99cada.jpg</v>
      </c>
      <c r="E77" s="6"/>
      <c r="F77" s="1">
        <v>1</v>
      </c>
    </row>
    <row r="78" spans="1:6" outlineLevel="1" x14ac:dyDescent="0.25">
      <c r="A78" s="1">
        <v>47322</v>
      </c>
      <c r="B78" s="1" t="s">
        <v>77</v>
      </c>
      <c r="C78" s="1">
        <v>3720</v>
      </c>
      <c r="D78" s="6" t="str">
        <f>HYPERLINK("http://odejda-optom.org/pictures/b86e427b6a3ce5a23Vsdvsfd054afc42a99cada.jpg")</f>
        <v>http://odejda-optom.org/pictures/b86e427b6a3ce5a23Vsdvsfd054afc42a99cada.jpg</v>
      </c>
      <c r="E78" s="6"/>
      <c r="F78" s="1">
        <v>2</v>
      </c>
    </row>
    <row r="79" spans="1:6" outlineLevel="1" x14ac:dyDescent="0.25">
      <c r="A79" s="1">
        <v>23514</v>
      </c>
      <c r="B79" s="1" t="s">
        <v>78</v>
      </c>
      <c r="C79" s="1">
        <v>800</v>
      </c>
      <c r="D79" s="6" t="str">
        <f>HYPERLINK("http://odejda-optom.org/pictures/malidinu_мc-14834.jpg")</f>
        <v>http://odejda-optom.org/pictures/malidinu_мc-14834.jpg</v>
      </c>
      <c r="E79" s="6"/>
      <c r="F79" s="1">
        <v>1</v>
      </c>
    </row>
    <row r="80" spans="1:6" outlineLevel="1" x14ac:dyDescent="0.25">
      <c r="A80" s="1">
        <v>23515</v>
      </c>
      <c r="B80" s="1" t="s">
        <v>79</v>
      </c>
      <c r="C80" s="1">
        <v>800</v>
      </c>
      <c r="D80" s="6" t="str">
        <f>HYPERLINK("http://odejda-optom.org/pictures/malidinu_мc-14834.jpg")</f>
        <v>http://odejda-optom.org/pictures/malidinu_мc-14834.jpg</v>
      </c>
      <c r="E80" s="6"/>
      <c r="F80" s="1">
        <v>1</v>
      </c>
    </row>
    <row r="81" spans="1:6" outlineLevel="1" x14ac:dyDescent="0.25">
      <c r="A81" s="1">
        <v>23516</v>
      </c>
      <c r="B81" s="1" t="s">
        <v>80</v>
      </c>
      <c r="C81" s="1">
        <v>800</v>
      </c>
      <c r="D81" s="6" t="str">
        <f>HYPERLINK("http://odejda-optom.org/pictures/malidinu_мc-14834.jpg")</f>
        <v>http://odejda-optom.org/pictures/malidinu_мc-14834.jpg</v>
      </c>
      <c r="E81" s="6"/>
      <c r="F81" s="1">
        <v>1</v>
      </c>
    </row>
    <row r="82" spans="1:6" outlineLevel="1" x14ac:dyDescent="0.25">
      <c r="A82" s="1">
        <v>43788</v>
      </c>
      <c r="B82" s="1" t="s">
        <v>81</v>
      </c>
      <c r="C82" s="1">
        <v>3400</v>
      </c>
      <c r="D82" s="6" t="s">
        <v>291</v>
      </c>
      <c r="E82" s="6"/>
      <c r="F82" s="1">
        <v>2</v>
      </c>
    </row>
    <row r="83" spans="1:6" outlineLevel="1" x14ac:dyDescent="0.25">
      <c r="A83" s="1">
        <v>43789</v>
      </c>
      <c r="B83" s="1" t="s">
        <v>82</v>
      </c>
      <c r="C83" s="1">
        <v>3400</v>
      </c>
      <c r="D83" s="6" t="s">
        <v>291</v>
      </c>
      <c r="E83" s="6"/>
      <c r="F83" s="1">
        <v>1</v>
      </c>
    </row>
    <row r="84" spans="1:6" outlineLevel="1" x14ac:dyDescent="0.25">
      <c r="A84" s="1">
        <v>43791</v>
      </c>
      <c r="B84" s="1" t="s">
        <v>83</v>
      </c>
      <c r="C84" s="1">
        <v>3400</v>
      </c>
      <c r="D84" s="6" t="s">
        <v>291</v>
      </c>
      <c r="E84" s="6"/>
      <c r="F84" s="1">
        <v>1</v>
      </c>
    </row>
    <row r="85" spans="1:6" outlineLevel="1" x14ac:dyDescent="0.25">
      <c r="A85" s="1">
        <v>43795</v>
      </c>
      <c r="B85" s="1" t="s">
        <v>84</v>
      </c>
      <c r="C85" s="1">
        <v>3400</v>
      </c>
      <c r="D85" s="6" t="s">
        <v>292</v>
      </c>
      <c r="E85" s="6"/>
      <c r="F85" s="1">
        <v>1</v>
      </c>
    </row>
    <row r="86" spans="1:6" outlineLevel="1" x14ac:dyDescent="0.25">
      <c r="A86" s="1">
        <v>43815</v>
      </c>
      <c r="B86" s="1" t="s">
        <v>85</v>
      </c>
      <c r="C86" s="1">
        <v>2800</v>
      </c>
      <c r="D86" s="6" t="str">
        <f>HYPERLINK("http://odejda-optom.org/pictures/38a4aa81ca075d3e34954986d9be30e0.jpg")</f>
        <v>http://odejda-optom.org/pictures/38a4aa81ca075d3e34954986d9be30e0.jpg</v>
      </c>
      <c r="E86" s="6"/>
      <c r="F86" s="1">
        <v>1</v>
      </c>
    </row>
    <row r="87" spans="1:6" outlineLevel="1" x14ac:dyDescent="0.25">
      <c r="A87" s="1">
        <v>43783</v>
      </c>
      <c r="B87" s="1" t="s">
        <v>86</v>
      </c>
      <c r="C87" s="1">
        <v>4000</v>
      </c>
      <c r="D87" s="6" t="s">
        <v>293</v>
      </c>
      <c r="E87" s="6"/>
      <c r="F87" s="1">
        <v>1</v>
      </c>
    </row>
    <row r="88" spans="1:6" outlineLevel="1" x14ac:dyDescent="0.25">
      <c r="A88" s="1">
        <v>43779</v>
      </c>
      <c r="B88" s="1" t="s">
        <v>87</v>
      </c>
      <c r="C88" s="1">
        <v>3600</v>
      </c>
      <c r="D88" s="6" t="str">
        <f>HYPERLINK("http://odejda-optom.org/pictures/8f86382ef4836b3d8aa9232729266c76.jpg")</f>
        <v>http://odejda-optom.org/pictures/8f86382ef4836b3d8aa9232729266c76.jpg</v>
      </c>
      <c r="E88" s="6"/>
      <c r="F88" s="1">
        <v>1</v>
      </c>
    </row>
    <row r="89" spans="1:6" outlineLevel="1" x14ac:dyDescent="0.25">
      <c r="A89" s="1">
        <v>43833</v>
      </c>
      <c r="B89" s="1" t="s">
        <v>88</v>
      </c>
      <c r="C89" s="1">
        <v>3000</v>
      </c>
      <c r="D89" s="6" t="s">
        <v>294</v>
      </c>
      <c r="E89" s="6"/>
      <c r="F89" s="1">
        <v>1</v>
      </c>
    </row>
    <row r="90" spans="1:6" outlineLevel="1" x14ac:dyDescent="0.25">
      <c r="A90" s="1">
        <v>43828</v>
      </c>
      <c r="B90" s="1" t="s">
        <v>89</v>
      </c>
      <c r="C90" s="1">
        <v>3000</v>
      </c>
      <c r="D90" s="6" t="str">
        <f t="shared" ref="D90:D96" si="1">HYPERLINK("http://odejda-optom.org/pictures/5bcba12c04eaa305e1fdec57750feac2.jpg")</f>
        <v>http://odejda-optom.org/pictures/5bcba12c04eaa305e1fdec57750feac2.jpg</v>
      </c>
      <c r="E90" s="6"/>
      <c r="F90" s="1">
        <v>1</v>
      </c>
    </row>
    <row r="91" spans="1:6" outlineLevel="1" x14ac:dyDescent="0.25">
      <c r="A91" s="1">
        <v>43834</v>
      </c>
      <c r="B91" s="1" t="s">
        <v>90</v>
      </c>
      <c r="C91" s="1">
        <v>3000</v>
      </c>
      <c r="D91" s="6" t="s">
        <v>294</v>
      </c>
      <c r="E91" s="6"/>
      <c r="F91" s="1">
        <v>2</v>
      </c>
    </row>
    <row r="92" spans="1:6" outlineLevel="1" x14ac:dyDescent="0.25">
      <c r="A92" s="1">
        <v>43829</v>
      </c>
      <c r="B92" s="1" t="s">
        <v>91</v>
      </c>
      <c r="C92" s="1">
        <v>3000</v>
      </c>
      <c r="D92" s="6" t="str">
        <f t="shared" si="1"/>
        <v>http://odejda-optom.org/pictures/5bcba12c04eaa305e1fdec57750feac2.jpg</v>
      </c>
      <c r="E92" s="6"/>
      <c r="F92" s="1">
        <v>1</v>
      </c>
    </row>
    <row r="93" spans="1:6" outlineLevel="1" x14ac:dyDescent="0.25">
      <c r="A93" s="1">
        <v>43830</v>
      </c>
      <c r="B93" s="1" t="s">
        <v>92</v>
      </c>
      <c r="C93" s="1">
        <v>3000</v>
      </c>
      <c r="D93" s="6" t="str">
        <f t="shared" si="1"/>
        <v>http://odejda-optom.org/pictures/5bcba12c04eaa305e1fdec57750feac2.jpg</v>
      </c>
      <c r="E93" s="6"/>
      <c r="F93" s="1">
        <v>1</v>
      </c>
    </row>
    <row r="94" spans="1:6" outlineLevel="1" x14ac:dyDescent="0.25">
      <c r="A94" s="1">
        <v>43836</v>
      </c>
      <c r="B94" s="1" t="s">
        <v>93</v>
      </c>
      <c r="C94" s="1">
        <v>3000</v>
      </c>
      <c r="D94" s="6" t="s">
        <v>294</v>
      </c>
      <c r="E94" s="6"/>
      <c r="F94" s="1">
        <v>1</v>
      </c>
    </row>
    <row r="95" spans="1:6" outlineLevel="1" x14ac:dyDescent="0.25">
      <c r="A95" s="1">
        <v>43831</v>
      </c>
      <c r="B95" s="1" t="s">
        <v>94</v>
      </c>
      <c r="C95" s="1">
        <v>3000</v>
      </c>
      <c r="D95" s="6" t="str">
        <f t="shared" si="1"/>
        <v>http://odejda-optom.org/pictures/5bcba12c04eaa305e1fdec57750feac2.jpg</v>
      </c>
      <c r="E95" s="6"/>
      <c r="F95" s="1">
        <v>1</v>
      </c>
    </row>
    <row r="96" spans="1:6" outlineLevel="1" x14ac:dyDescent="0.25">
      <c r="A96" s="1">
        <v>43832</v>
      </c>
      <c r="B96" s="1" t="s">
        <v>95</v>
      </c>
      <c r="C96" s="1">
        <v>3000</v>
      </c>
      <c r="D96" s="6" t="str">
        <f t="shared" si="1"/>
        <v>http://odejda-optom.org/pictures/5bcba12c04eaa305e1fdec57750feac2.jpg</v>
      </c>
      <c r="E96" s="6"/>
      <c r="F96" s="1">
        <v>1</v>
      </c>
    </row>
    <row r="97" spans="1:6" outlineLevel="1" x14ac:dyDescent="0.25">
      <c r="A97" s="1">
        <v>43840</v>
      </c>
      <c r="B97" s="1" t="s">
        <v>96</v>
      </c>
      <c r="C97" s="1">
        <v>3800</v>
      </c>
      <c r="D97" s="6" t="s">
        <v>295</v>
      </c>
      <c r="E97" s="6"/>
      <c r="F97" s="1">
        <v>2</v>
      </c>
    </row>
    <row r="98" spans="1:6" outlineLevel="1" x14ac:dyDescent="0.25">
      <c r="A98" s="1">
        <v>43841</v>
      </c>
      <c r="B98" s="1" t="s">
        <v>97</v>
      </c>
      <c r="C98" s="1">
        <v>3800</v>
      </c>
      <c r="D98" s="6" t="s">
        <v>295</v>
      </c>
      <c r="E98" s="6"/>
      <c r="F98" s="1">
        <v>1</v>
      </c>
    </row>
    <row r="99" spans="1:6" outlineLevel="1" x14ac:dyDescent="0.25">
      <c r="A99" s="1">
        <v>43842</v>
      </c>
      <c r="B99" s="1" t="s">
        <v>98</v>
      </c>
      <c r="C99" s="1">
        <v>3800</v>
      </c>
      <c r="D99" s="6" t="s">
        <v>295</v>
      </c>
      <c r="E99" s="6"/>
      <c r="F99" s="1">
        <v>1</v>
      </c>
    </row>
    <row r="100" spans="1:6" outlineLevel="1" x14ac:dyDescent="0.25">
      <c r="A100" s="1">
        <v>43847</v>
      </c>
      <c r="B100" s="1" t="s">
        <v>99</v>
      </c>
      <c r="C100" s="1">
        <v>3800</v>
      </c>
      <c r="D100" s="6" t="str">
        <f>HYPERLINK("http://odejda-optom.org/pictures/6d4e693648f53d19923dc6d7ebaf62cf.jpg")</f>
        <v>http://odejda-optom.org/pictures/6d4e693648f53d19923dc6d7ebaf62cf.jpg</v>
      </c>
      <c r="E100" s="6"/>
      <c r="F100" s="1">
        <v>2</v>
      </c>
    </row>
    <row r="101" spans="1:6" outlineLevel="1" x14ac:dyDescent="0.25">
      <c r="A101" s="1">
        <v>43843</v>
      </c>
      <c r="B101" s="1" t="s">
        <v>100</v>
      </c>
      <c r="C101" s="1">
        <v>3800</v>
      </c>
      <c r="D101" s="6" t="s">
        <v>295</v>
      </c>
      <c r="E101" s="6"/>
      <c r="F101" s="1">
        <v>3</v>
      </c>
    </row>
    <row r="102" spans="1:6" outlineLevel="1" x14ac:dyDescent="0.25">
      <c r="A102" s="1">
        <v>32150</v>
      </c>
      <c r="B102" s="1" t="s">
        <v>101</v>
      </c>
      <c r="C102" s="1">
        <v>500</v>
      </c>
      <c r="D102" s="6" t="s">
        <v>296</v>
      </c>
      <c r="E102" s="6"/>
      <c r="F102" s="1">
        <v>2</v>
      </c>
    </row>
    <row r="103" spans="1:6" x14ac:dyDescent="0.25">
      <c r="A103" s="1"/>
      <c r="B103" s="1" t="s">
        <v>102</v>
      </c>
      <c r="C103" s="1"/>
      <c r="D103" s="5"/>
      <c r="E103" s="5"/>
      <c r="F103" s="1"/>
    </row>
    <row r="104" spans="1:6" outlineLevel="1" x14ac:dyDescent="0.25">
      <c r="A104" s="1">
        <v>30233</v>
      </c>
      <c r="B104" s="1" t="s">
        <v>103</v>
      </c>
      <c r="C104" s="1">
        <v>1800</v>
      </c>
      <c r="D104" s="6" t="s">
        <v>297</v>
      </c>
      <c r="E104" s="6"/>
      <c r="F104" s="1">
        <v>1</v>
      </c>
    </row>
    <row r="105" spans="1:6" outlineLevel="1" x14ac:dyDescent="0.25">
      <c r="A105" s="1">
        <v>31095</v>
      </c>
      <c r="B105" s="1" t="s">
        <v>104</v>
      </c>
      <c r="C105" s="1">
        <v>1800</v>
      </c>
      <c r="D105" s="6" t="s">
        <v>298</v>
      </c>
      <c r="E105" s="6"/>
      <c r="F105" s="1">
        <v>1</v>
      </c>
    </row>
    <row r="106" spans="1:6" ht="15" customHeight="1" outlineLevel="1" x14ac:dyDescent="0.25">
      <c r="A106" s="1">
        <v>30234</v>
      </c>
      <c r="B106" s="1" t="s">
        <v>105</v>
      </c>
      <c r="C106" s="1">
        <v>1800</v>
      </c>
      <c r="D106" s="6" t="s">
        <v>297</v>
      </c>
      <c r="E106" s="6"/>
      <c r="F106" s="1">
        <v>1</v>
      </c>
    </row>
    <row r="107" spans="1:6" outlineLevel="1" x14ac:dyDescent="0.25">
      <c r="A107" s="1">
        <v>47141</v>
      </c>
      <c r="B107" s="1" t="s">
        <v>106</v>
      </c>
      <c r="C107" s="1">
        <v>3000</v>
      </c>
      <c r="D107" s="6" t="str">
        <f>HYPERLINK("http://odejda-optom.org/pictures/dasfvdyn765j7yujn.jpg")</f>
        <v>http://odejda-optom.org/pictures/dasfvdyn765j7yujn.jpg</v>
      </c>
      <c r="E107" s="6"/>
      <c r="F107" s="1">
        <v>1</v>
      </c>
    </row>
    <row r="108" spans="1:6" outlineLevel="1" x14ac:dyDescent="0.25">
      <c r="A108" s="1">
        <v>47142</v>
      </c>
      <c r="B108" s="1" t="s">
        <v>107</v>
      </c>
      <c r="C108" s="1">
        <v>3000</v>
      </c>
      <c r="D108" s="6" t="str">
        <f>HYPERLINK("http://odejda-optom.org/pictures/dasfvdyn765j7yujn.jpg")</f>
        <v>http://odejda-optom.org/pictures/dasfvdyn765j7yujn.jpg</v>
      </c>
      <c r="E108" s="6"/>
      <c r="F108" s="1">
        <v>1</v>
      </c>
    </row>
    <row r="109" spans="1:6" outlineLevel="1" x14ac:dyDescent="0.25">
      <c r="A109" s="1">
        <v>47143</v>
      </c>
      <c r="B109" s="1" t="s">
        <v>108</v>
      </c>
      <c r="C109" s="1">
        <v>3000</v>
      </c>
      <c r="D109" s="6" t="str">
        <f>HYPERLINK("http://odejda-optom.org/pictures/dasfvdyn765j7yujn.jpg")</f>
        <v>http://odejda-optom.org/pictures/dasfvdyn765j7yujn.jpg</v>
      </c>
      <c r="E109" s="6"/>
      <c r="F109" s="1">
        <v>1</v>
      </c>
    </row>
    <row r="110" spans="1:6" outlineLevel="1" x14ac:dyDescent="0.25">
      <c r="A110" s="1">
        <v>47144</v>
      </c>
      <c r="B110" s="1" t="s">
        <v>109</v>
      </c>
      <c r="C110" s="1">
        <v>3000</v>
      </c>
      <c r="D110" s="6" t="str">
        <f>HYPERLINK("http://odejda-optom.org/pictures/dasfvdyn765j7yujn.jpg")</f>
        <v>http://odejda-optom.org/pictures/dasfvdyn765j7yujn.jpg</v>
      </c>
      <c r="E110" s="6"/>
      <c r="F110" s="1">
        <v>1</v>
      </c>
    </row>
    <row r="111" spans="1:6" ht="14.25" customHeight="1" outlineLevel="1" x14ac:dyDescent="0.25">
      <c r="A111" s="1">
        <v>46767</v>
      </c>
      <c r="B111" s="1" t="s">
        <v>110</v>
      </c>
      <c r="C111" s="1">
        <v>2800</v>
      </c>
      <c r="D111" s="6" t="s">
        <v>299</v>
      </c>
      <c r="E111" s="6"/>
      <c r="F111" s="1">
        <v>1</v>
      </c>
    </row>
    <row r="112" spans="1:6" outlineLevel="1" x14ac:dyDescent="0.25">
      <c r="A112" s="1">
        <v>39398</v>
      </c>
      <c r="B112" s="1" t="s">
        <v>111</v>
      </c>
      <c r="C112" s="1">
        <v>1990</v>
      </c>
      <c r="D112" s="6" t="s">
        <v>300</v>
      </c>
      <c r="E112" s="6"/>
      <c r="F112" s="1">
        <v>2</v>
      </c>
    </row>
    <row r="113" spans="1:6" outlineLevel="1" x14ac:dyDescent="0.25">
      <c r="A113" s="1">
        <v>39312</v>
      </c>
      <c r="B113" s="1" t="s">
        <v>112</v>
      </c>
      <c r="C113" s="1">
        <v>1920</v>
      </c>
      <c r="D113" s="6" t="str">
        <f>HYPERLINK("http://odejda-optom.org/pictures/090e3089b92093b57e74b43203978c17.jpg")</f>
        <v>http://odejda-optom.org/pictures/090e3089b92093b57e74b43203978c17.jpg</v>
      </c>
      <c r="E113" s="6"/>
      <c r="F113" s="1">
        <v>2</v>
      </c>
    </row>
    <row r="114" spans="1:6" outlineLevel="1" x14ac:dyDescent="0.25">
      <c r="A114" s="1">
        <v>39316</v>
      </c>
      <c r="B114" s="1" t="s">
        <v>113</v>
      </c>
      <c r="C114" s="1">
        <v>1920</v>
      </c>
      <c r="D114" s="6" t="str">
        <f>HYPERLINK("http://odejda-optom.org/pictures/090e3089b92093b57e74b43203978c17.jpg")</f>
        <v>http://odejda-optom.org/pictures/090e3089b92093b57e74b43203978c17.jpg</v>
      </c>
      <c r="E114" s="6"/>
      <c r="F114" s="1">
        <v>3</v>
      </c>
    </row>
    <row r="115" spans="1:6" outlineLevel="1" x14ac:dyDescent="0.25">
      <c r="A115" s="1">
        <v>39317</v>
      </c>
      <c r="B115" s="1" t="s">
        <v>114</v>
      </c>
      <c r="C115" s="1">
        <v>1920</v>
      </c>
      <c r="D115" s="6" t="str">
        <f>HYPERLINK("http://odejda-optom.org/pictures/090e3089b92093b57e74b43203978c17.jpg")</f>
        <v>http://odejda-optom.org/pictures/090e3089b92093b57e74b43203978c17.jpg</v>
      </c>
      <c r="E115" s="6"/>
      <c r="F115" s="1">
        <v>5</v>
      </c>
    </row>
    <row r="116" spans="1:6" outlineLevel="1" x14ac:dyDescent="0.25">
      <c r="A116" s="1">
        <v>25103</v>
      </c>
      <c r="B116" s="1" t="s">
        <v>115</v>
      </c>
      <c r="C116" s="1">
        <v>1000</v>
      </c>
      <c r="D116" s="6" t="s">
        <v>301</v>
      </c>
      <c r="E116" s="6"/>
      <c r="F116" s="1">
        <v>4</v>
      </c>
    </row>
    <row r="117" spans="1:6" outlineLevel="1" x14ac:dyDescent="0.25">
      <c r="A117" s="1">
        <v>25108</v>
      </c>
      <c r="B117" s="1" t="s">
        <v>116</v>
      </c>
      <c r="C117" s="1">
        <v>1000</v>
      </c>
      <c r="D117" s="6" t="s">
        <v>319</v>
      </c>
      <c r="E117" s="6"/>
      <c r="F117" s="1">
        <v>1</v>
      </c>
    </row>
    <row r="118" spans="1:6" outlineLevel="1" x14ac:dyDescent="0.25">
      <c r="A118" s="1">
        <v>24514</v>
      </c>
      <c r="B118" s="1" t="s">
        <v>117</v>
      </c>
      <c r="C118" s="1">
        <v>1000</v>
      </c>
      <c r="D118" s="6" t="s">
        <v>302</v>
      </c>
      <c r="E118" s="6"/>
      <c r="F118" s="1">
        <v>1</v>
      </c>
    </row>
    <row r="119" spans="1:6" outlineLevel="1" x14ac:dyDescent="0.25">
      <c r="A119" s="1">
        <v>12750</v>
      </c>
      <c r="B119" s="1" t="s">
        <v>118</v>
      </c>
      <c r="C119" s="1">
        <v>500</v>
      </c>
      <c r="D119" s="6" t="s">
        <v>303</v>
      </c>
      <c r="E119" s="5"/>
      <c r="F119" s="1">
        <v>2</v>
      </c>
    </row>
    <row r="120" spans="1:6" outlineLevel="1" x14ac:dyDescent="0.25">
      <c r="A120" s="1">
        <v>25570</v>
      </c>
      <c r="B120" s="1" t="s">
        <v>119</v>
      </c>
      <c r="C120" s="1">
        <v>1000</v>
      </c>
      <c r="D120" s="6" t="s">
        <v>320</v>
      </c>
      <c r="E120" s="6"/>
      <c r="F120" s="1">
        <v>1</v>
      </c>
    </row>
    <row r="121" spans="1:6" outlineLevel="1" x14ac:dyDescent="0.25">
      <c r="A121" s="1">
        <v>25571</v>
      </c>
      <c r="B121" s="1" t="s">
        <v>120</v>
      </c>
      <c r="C121" s="1">
        <v>1000</v>
      </c>
      <c r="D121" s="6" t="s">
        <v>320</v>
      </c>
      <c r="E121" s="6"/>
      <c r="F121" s="1">
        <v>1</v>
      </c>
    </row>
    <row r="122" spans="1:6" outlineLevel="1" x14ac:dyDescent="0.25">
      <c r="A122" s="1">
        <v>43549</v>
      </c>
      <c r="B122" s="1" t="s">
        <v>121</v>
      </c>
      <c r="C122" s="1">
        <v>2500</v>
      </c>
      <c r="D122" s="6" t="str">
        <f>HYPERLINK("http://odejda-optom.org/pictures/e5446vv1d21tb561b64b4.jpg")</f>
        <v>http://odejda-optom.org/pictures/e5446vv1d21tb561b64b4.jpg</v>
      </c>
      <c r="E122" s="6"/>
      <c r="F122" s="1">
        <v>1</v>
      </c>
    </row>
    <row r="123" spans="1:6" outlineLevel="1" x14ac:dyDescent="0.25">
      <c r="A123" s="1">
        <v>25555</v>
      </c>
      <c r="B123" s="1" t="s">
        <v>122</v>
      </c>
      <c r="C123" s="1">
        <v>1000</v>
      </c>
      <c r="D123" s="6" t="s">
        <v>321</v>
      </c>
      <c r="E123" s="6"/>
      <c r="F123" s="1">
        <v>2</v>
      </c>
    </row>
    <row r="124" spans="1:6" outlineLevel="1" x14ac:dyDescent="0.25">
      <c r="A124" s="1">
        <v>43114</v>
      </c>
      <c r="B124" s="1" t="s">
        <v>123</v>
      </c>
      <c r="C124" s="1">
        <v>3000</v>
      </c>
      <c r="D124" s="6" t="str">
        <f t="shared" ref="D124:D129" si="2">HYPERLINK("http://odejda-optom.org/pictures/b48964c66368f04e779c0f04888f9ce4.jpg")</f>
        <v>http://odejda-optom.org/pictures/b48964c66368f04e779c0f04888f9ce4.jpg</v>
      </c>
      <c r="E124" s="6"/>
      <c r="F124" s="1">
        <v>1</v>
      </c>
    </row>
    <row r="125" spans="1:6" outlineLevel="1" x14ac:dyDescent="0.25">
      <c r="A125" s="1">
        <v>43115</v>
      </c>
      <c r="B125" s="1" t="s">
        <v>124</v>
      </c>
      <c r="C125" s="1">
        <v>3000</v>
      </c>
      <c r="D125" s="6" t="str">
        <f t="shared" si="2"/>
        <v>http://odejda-optom.org/pictures/b48964c66368f04e779c0f04888f9ce4.jpg</v>
      </c>
      <c r="E125" s="6"/>
      <c r="F125" s="1">
        <v>2</v>
      </c>
    </row>
    <row r="126" spans="1:6" outlineLevel="1" x14ac:dyDescent="0.25">
      <c r="A126" s="1">
        <v>43116</v>
      </c>
      <c r="B126" s="1" t="s">
        <v>125</v>
      </c>
      <c r="C126" s="1">
        <v>3000</v>
      </c>
      <c r="D126" s="6" t="str">
        <f t="shared" si="2"/>
        <v>http://odejda-optom.org/pictures/b48964c66368f04e779c0f04888f9ce4.jpg</v>
      </c>
      <c r="E126" s="6"/>
      <c r="F126" s="1">
        <v>2</v>
      </c>
    </row>
    <row r="127" spans="1:6" outlineLevel="1" x14ac:dyDescent="0.25">
      <c r="A127" s="1">
        <v>43117</v>
      </c>
      <c r="B127" s="1" t="s">
        <v>126</v>
      </c>
      <c r="C127" s="1">
        <v>3000</v>
      </c>
      <c r="D127" s="6" t="str">
        <f t="shared" si="2"/>
        <v>http://odejda-optom.org/pictures/b48964c66368f04e779c0f04888f9ce4.jpg</v>
      </c>
      <c r="E127" s="6"/>
      <c r="F127" s="1">
        <v>2</v>
      </c>
    </row>
    <row r="128" spans="1:6" outlineLevel="1" x14ac:dyDescent="0.25">
      <c r="A128" s="1">
        <v>43118</v>
      </c>
      <c r="B128" s="1" t="s">
        <v>127</v>
      </c>
      <c r="C128" s="1">
        <v>3000</v>
      </c>
      <c r="D128" s="6" t="str">
        <f t="shared" si="2"/>
        <v>http://odejda-optom.org/pictures/b48964c66368f04e779c0f04888f9ce4.jpg</v>
      </c>
      <c r="E128" s="6"/>
      <c r="F128" s="1">
        <v>1</v>
      </c>
    </row>
    <row r="129" spans="1:6" outlineLevel="1" x14ac:dyDescent="0.25">
      <c r="A129" s="1">
        <v>43119</v>
      </c>
      <c r="B129" s="1" t="s">
        <v>128</v>
      </c>
      <c r="C129" s="1">
        <v>3000</v>
      </c>
      <c r="D129" s="6" t="str">
        <f t="shared" si="2"/>
        <v>http://odejda-optom.org/pictures/b48964c66368f04e779c0f04888f9ce4.jpg</v>
      </c>
      <c r="E129" s="6"/>
      <c r="F129" s="1">
        <v>2</v>
      </c>
    </row>
    <row r="130" spans="1:6" x14ac:dyDescent="0.25">
      <c r="A130" s="1"/>
      <c r="B130" s="1" t="s">
        <v>129</v>
      </c>
      <c r="C130" s="1"/>
      <c r="D130" s="5"/>
      <c r="E130" s="5"/>
      <c r="F130" s="1"/>
    </row>
    <row r="131" spans="1:6" x14ac:dyDescent="0.25">
      <c r="A131" s="1"/>
      <c r="B131" s="1" t="s">
        <v>130</v>
      </c>
      <c r="C131" s="1"/>
      <c r="D131" s="5"/>
      <c r="E131" s="5"/>
      <c r="F131" s="1"/>
    </row>
    <row r="132" spans="1:6" x14ac:dyDescent="0.25">
      <c r="A132" s="1"/>
      <c r="B132" s="1" t="s">
        <v>131</v>
      </c>
      <c r="C132" s="1"/>
      <c r="D132" s="5"/>
      <c r="E132" s="5"/>
      <c r="F132" s="1"/>
    </row>
    <row r="133" spans="1:6" outlineLevel="1" x14ac:dyDescent="0.25">
      <c r="A133" s="1">
        <v>47429</v>
      </c>
      <c r="B133" s="1" t="s">
        <v>132</v>
      </c>
      <c r="C133" s="1">
        <v>3000</v>
      </c>
      <c r="D133" s="5"/>
      <c r="E133" s="5"/>
      <c r="F133" s="1">
        <v>1</v>
      </c>
    </row>
    <row r="134" spans="1:6" outlineLevel="1" x14ac:dyDescent="0.25">
      <c r="A134" s="1">
        <v>42010</v>
      </c>
      <c r="B134" s="1" t="s">
        <v>133</v>
      </c>
      <c r="C134" s="1">
        <v>3900</v>
      </c>
      <c r="D134" s="6" t="s">
        <v>304</v>
      </c>
      <c r="E134" s="6"/>
      <c r="F134" s="1">
        <v>1</v>
      </c>
    </row>
    <row r="135" spans="1:6" outlineLevel="1" x14ac:dyDescent="0.25">
      <c r="A135" s="1">
        <v>42013</v>
      </c>
      <c r="B135" s="1" t="s">
        <v>134</v>
      </c>
      <c r="C135" s="1">
        <v>3900</v>
      </c>
      <c r="D135" s="6" t="str">
        <f>HYPERLINK("http://odejda-optom.org/pictures/77db127ff1bf003201d5240af020f9cb.jpg")</f>
        <v>http://odejda-optom.org/pictures/77db127ff1bf003201d5240af020f9cb.jpg</v>
      </c>
      <c r="E135" s="6"/>
      <c r="F135" s="1">
        <v>1</v>
      </c>
    </row>
    <row r="136" spans="1:6" outlineLevel="1" x14ac:dyDescent="0.25">
      <c r="A136" s="1">
        <v>42009</v>
      </c>
      <c r="B136" s="1" t="s">
        <v>135</v>
      </c>
      <c r="C136" s="1">
        <v>3900</v>
      </c>
      <c r="D136" s="6" t="s">
        <v>304</v>
      </c>
      <c r="E136" s="6"/>
      <c r="F136" s="1">
        <v>1</v>
      </c>
    </row>
    <row r="137" spans="1:6" outlineLevel="1" x14ac:dyDescent="0.25">
      <c r="A137" s="1">
        <v>42015</v>
      </c>
      <c r="B137" s="1" t="s">
        <v>136</v>
      </c>
      <c r="C137" s="1">
        <v>3900</v>
      </c>
      <c r="D137" s="6" t="str">
        <f>HYPERLINK("http://odejda-optom.org/pictures/77db127ff1bf003201d5240af020f9cb.jpg")</f>
        <v>http://odejda-optom.org/pictures/77db127ff1bf003201d5240af020f9cb.jpg</v>
      </c>
      <c r="E137" s="6"/>
      <c r="F137" s="1">
        <v>1</v>
      </c>
    </row>
    <row r="138" spans="1:6" outlineLevel="1" x14ac:dyDescent="0.25">
      <c r="A138" s="1">
        <v>41907</v>
      </c>
      <c r="B138" s="1" t="s">
        <v>137</v>
      </c>
      <c r="C138" s="1">
        <v>5580</v>
      </c>
      <c r="D138" s="6" t="str">
        <f>HYPERLINK("http://odejda-optom.org/pictures/33e0e3eb1aef0f8e6eb7dbe4d0dfb9ab.jpg")</f>
        <v>http://odejda-optom.org/pictures/33e0e3eb1aef0f8e6eb7dbe4d0dfb9ab.jpg</v>
      </c>
      <c r="E138" s="6"/>
      <c r="F138" s="1">
        <v>1</v>
      </c>
    </row>
    <row r="139" spans="1:6" outlineLevel="1" x14ac:dyDescent="0.25">
      <c r="A139" s="1">
        <v>41908</v>
      </c>
      <c r="B139" s="1" t="s">
        <v>138</v>
      </c>
      <c r="C139" s="1">
        <v>5580</v>
      </c>
      <c r="D139" s="6" t="str">
        <f>HYPERLINK("http://odejda-optom.org/pictures/33e0e3eb1aef0f8e6eb7dbe4d0dfb9ab.jpg")</f>
        <v>http://odejda-optom.org/pictures/33e0e3eb1aef0f8e6eb7dbe4d0dfb9ab.jpg</v>
      </c>
      <c r="E139" s="6"/>
      <c r="F139" s="1">
        <v>1</v>
      </c>
    </row>
    <row r="140" spans="1:6" outlineLevel="1" x14ac:dyDescent="0.25">
      <c r="A140" s="1">
        <v>41909</v>
      </c>
      <c r="B140" s="1" t="s">
        <v>139</v>
      </c>
      <c r="C140" s="1">
        <v>5580</v>
      </c>
      <c r="D140" s="6" t="str">
        <f>HYPERLINK("http://odejda-optom.org/pictures/33e0e3eb1aef0f8e6eb7dbe4d0dfb9ab.jpg")</f>
        <v>http://odejda-optom.org/pictures/33e0e3eb1aef0f8e6eb7dbe4d0dfb9ab.jpg</v>
      </c>
      <c r="E140" s="6"/>
      <c r="F140" s="1">
        <v>1</v>
      </c>
    </row>
    <row r="141" spans="1:6" outlineLevel="1" x14ac:dyDescent="0.25">
      <c r="A141" s="1">
        <v>41910</v>
      </c>
      <c r="B141" s="1" t="s">
        <v>140</v>
      </c>
      <c r="C141" s="1">
        <v>5580</v>
      </c>
      <c r="D141" s="6" t="str">
        <f>HYPERLINK("http://odejda-optom.org/pictures/33e0e3eb1aef0f8e6eb7dbe4d0dfb9ab.jpg")</f>
        <v>http://odejda-optom.org/pictures/33e0e3eb1aef0f8e6eb7dbe4d0dfb9ab.jpg</v>
      </c>
      <c r="E141" s="6"/>
      <c r="F141" s="1">
        <v>2</v>
      </c>
    </row>
    <row r="142" spans="1:6" outlineLevel="1" x14ac:dyDescent="0.25">
      <c r="A142" s="1">
        <v>41911</v>
      </c>
      <c r="B142" s="1" t="s">
        <v>141</v>
      </c>
      <c r="C142" s="1">
        <v>5580</v>
      </c>
      <c r="D142" s="6" t="str">
        <f>HYPERLINK("http://odejda-optom.org/pictures/33e0e3eb1aef0f8e6eb7dbe4d0dfb9ab.jpg")</f>
        <v>http://odejda-optom.org/pictures/33e0e3eb1aef0f8e6eb7dbe4d0dfb9ab.jpg</v>
      </c>
      <c r="E142" s="6"/>
      <c r="F142" s="1">
        <v>2</v>
      </c>
    </row>
    <row r="143" spans="1:6" outlineLevel="1" x14ac:dyDescent="0.25">
      <c r="A143" s="1">
        <v>45757</v>
      </c>
      <c r="B143" s="1" t="s">
        <v>142</v>
      </c>
      <c r="C143" s="1">
        <v>4700</v>
      </c>
      <c r="D143" s="6" t="str">
        <f>HYPERLINK("http://odejda-optom.org/pictures/9ba8ae773a1asdfdy4580c5691378b04c4adde2.jpg")</f>
        <v>http://odejda-optom.org/pictures/9ba8ae773a1asdfdy4580c5691378b04c4adde2.jpg</v>
      </c>
      <c r="E143" s="6"/>
      <c r="F143" s="1">
        <v>3</v>
      </c>
    </row>
    <row r="144" spans="1:6" outlineLevel="1" x14ac:dyDescent="0.25">
      <c r="A144" s="1">
        <v>45758</v>
      </c>
      <c r="B144" s="1" t="s">
        <v>143</v>
      </c>
      <c r="C144" s="1">
        <v>4700</v>
      </c>
      <c r="D144" s="6" t="str">
        <f>HYPERLINK("http://odejda-optom.org/pictures/9ba8ae773a1asdfdy4580c5691378b04c4adde2.jpg")</f>
        <v>http://odejda-optom.org/pictures/9ba8ae773a1asdfdy4580c5691378b04c4adde2.jpg</v>
      </c>
      <c r="E144" s="6"/>
      <c r="F144" s="1">
        <v>2</v>
      </c>
    </row>
    <row r="145" spans="1:6" outlineLevel="1" x14ac:dyDescent="0.25">
      <c r="A145" s="1">
        <v>45759</v>
      </c>
      <c r="B145" s="1" t="s">
        <v>144</v>
      </c>
      <c r="C145" s="1">
        <v>4700</v>
      </c>
      <c r="D145" s="6" t="str">
        <f>HYPERLINK("http://odejda-optom.org/pictures/9ba8ae773a1asdfdy4580c5691378b04c4adde2.jpg")</f>
        <v>http://odejda-optom.org/pictures/9ba8ae773a1asdfdy4580c5691378b04c4adde2.jpg</v>
      </c>
      <c r="E145" s="6"/>
      <c r="F145" s="1">
        <v>3</v>
      </c>
    </row>
    <row r="146" spans="1:6" outlineLevel="1" x14ac:dyDescent="0.25">
      <c r="A146" s="1">
        <v>45760</v>
      </c>
      <c r="B146" s="1" t="s">
        <v>145</v>
      </c>
      <c r="C146" s="1">
        <v>4700</v>
      </c>
      <c r="D146" s="6" t="str">
        <f>HYPERLINK("http://odejda-optom.org/pictures/9ba8ae773a1asdfdy4580c5691378b04c4adde2.jpg")</f>
        <v>http://odejda-optom.org/pictures/9ba8ae773a1asdfdy4580c5691378b04c4adde2.jpg</v>
      </c>
      <c r="E146" s="6"/>
      <c r="F146" s="1">
        <v>2</v>
      </c>
    </row>
    <row r="147" spans="1:6" outlineLevel="1" x14ac:dyDescent="0.25">
      <c r="A147" s="1">
        <v>45761</v>
      </c>
      <c r="B147" s="1" t="s">
        <v>146</v>
      </c>
      <c r="C147" s="1">
        <v>4700</v>
      </c>
      <c r="D147" s="6" t="str">
        <f>HYPERLINK("http://odejda-optom.org/pictures/9ba8ae773a1asdfdy4580c5691378b04c4adde2.jpg")</f>
        <v>http://odejda-optom.org/pictures/9ba8ae773a1asdfdy4580c5691378b04c4adde2.jpg</v>
      </c>
      <c r="E147" s="6"/>
      <c r="F147" s="1">
        <v>3</v>
      </c>
    </row>
    <row r="148" spans="1:6" outlineLevel="1" x14ac:dyDescent="0.25">
      <c r="A148" s="1">
        <v>45747</v>
      </c>
      <c r="B148" s="1" t="s">
        <v>147</v>
      </c>
      <c r="C148" s="1">
        <v>6000</v>
      </c>
      <c r="D148" s="6" t="str">
        <f t="shared" ref="D148:D154" si="3">HYPERLINK("http://odejda-optom.org/pictures/6e14a643ef219941d8fesdgtedytrufefd0828a0c.jpg")</f>
        <v>http://odejda-optom.org/pictures/6e14a643ef219941d8fesdgtedytrufefd0828a0c.jpg</v>
      </c>
      <c r="E148" s="6"/>
      <c r="F148" s="1">
        <v>2</v>
      </c>
    </row>
    <row r="149" spans="1:6" outlineLevel="1" x14ac:dyDescent="0.25">
      <c r="A149" s="1">
        <v>45752</v>
      </c>
      <c r="B149" s="1" t="s">
        <v>148</v>
      </c>
      <c r="C149" s="1">
        <v>6000</v>
      </c>
      <c r="D149" s="6" t="s">
        <v>305</v>
      </c>
      <c r="E149" s="6"/>
      <c r="F149" s="1">
        <v>1</v>
      </c>
    </row>
    <row r="150" spans="1:6" outlineLevel="1" x14ac:dyDescent="0.25">
      <c r="A150" s="1">
        <v>45753</v>
      </c>
      <c r="B150" s="1" t="s">
        <v>149</v>
      </c>
      <c r="C150" s="1">
        <v>6000</v>
      </c>
      <c r="D150" s="6" t="s">
        <v>305</v>
      </c>
      <c r="E150" s="6"/>
      <c r="F150" s="1">
        <v>1</v>
      </c>
    </row>
    <row r="151" spans="1:6" outlineLevel="1" x14ac:dyDescent="0.25">
      <c r="A151" s="1">
        <v>45749</v>
      </c>
      <c r="B151" s="1" t="s">
        <v>150</v>
      </c>
      <c r="C151" s="1">
        <v>6000</v>
      </c>
      <c r="D151" s="6" t="str">
        <f t="shared" si="3"/>
        <v>http://odejda-optom.org/pictures/6e14a643ef219941d8fesdgtedytrufefd0828a0c.jpg</v>
      </c>
      <c r="E151" s="6"/>
      <c r="F151" s="1">
        <v>1</v>
      </c>
    </row>
    <row r="152" spans="1:6" outlineLevel="1" x14ac:dyDescent="0.25">
      <c r="A152" s="1">
        <v>45754</v>
      </c>
      <c r="B152" s="1" t="s">
        <v>151</v>
      </c>
      <c r="C152" s="1">
        <v>6000</v>
      </c>
      <c r="D152" s="6" t="s">
        <v>305</v>
      </c>
      <c r="E152" s="6"/>
      <c r="F152" s="1">
        <v>1</v>
      </c>
    </row>
    <row r="153" spans="1:6" outlineLevel="1" x14ac:dyDescent="0.25">
      <c r="A153" s="1">
        <v>45750</v>
      </c>
      <c r="B153" s="1" t="s">
        <v>152</v>
      </c>
      <c r="C153" s="1">
        <v>6000</v>
      </c>
      <c r="D153" s="6" t="str">
        <f t="shared" si="3"/>
        <v>http://odejda-optom.org/pictures/6e14a643ef219941d8fesdgtedytrufefd0828a0c.jpg</v>
      </c>
      <c r="E153" s="6"/>
      <c r="F153" s="1">
        <v>2</v>
      </c>
    </row>
    <row r="154" spans="1:6" outlineLevel="1" x14ac:dyDescent="0.25">
      <c r="A154" s="1">
        <v>45751</v>
      </c>
      <c r="B154" s="1" t="s">
        <v>153</v>
      </c>
      <c r="C154" s="1">
        <v>6000</v>
      </c>
      <c r="D154" s="6" t="str">
        <f t="shared" si="3"/>
        <v>http://odejda-optom.org/pictures/6e14a643ef219941d8fesdgtedytrufefd0828a0c.jpg</v>
      </c>
      <c r="E154" s="6"/>
      <c r="F154" s="1">
        <v>2</v>
      </c>
    </row>
    <row r="155" spans="1:6" outlineLevel="1" x14ac:dyDescent="0.25">
      <c r="A155" s="1">
        <v>45756</v>
      </c>
      <c r="B155" s="1" t="s">
        <v>154</v>
      </c>
      <c r="C155" s="1">
        <v>6000</v>
      </c>
      <c r="D155" s="6" t="s">
        <v>305</v>
      </c>
      <c r="E155" s="6"/>
      <c r="F155" s="1">
        <v>2</v>
      </c>
    </row>
    <row r="156" spans="1:6" outlineLevel="1" x14ac:dyDescent="0.25">
      <c r="A156" s="1">
        <v>42379</v>
      </c>
      <c r="B156" s="1" t="s">
        <v>155</v>
      </c>
      <c r="C156" s="1">
        <v>2500</v>
      </c>
      <c r="D156" s="6" t="s">
        <v>306</v>
      </c>
      <c r="E156" s="6"/>
      <c r="F156" s="1">
        <v>1</v>
      </c>
    </row>
    <row r="157" spans="1:6" outlineLevel="1" x14ac:dyDescent="0.25">
      <c r="A157" s="1">
        <v>42378</v>
      </c>
      <c r="B157" s="1" t="s">
        <v>156</v>
      </c>
      <c r="C157" s="1">
        <v>2500</v>
      </c>
      <c r="D157" s="6" t="s">
        <v>306</v>
      </c>
      <c r="E157" s="6"/>
      <c r="F157" s="1">
        <v>1</v>
      </c>
    </row>
    <row r="158" spans="1:6" outlineLevel="1" x14ac:dyDescent="0.25">
      <c r="A158" s="1">
        <v>42366</v>
      </c>
      <c r="B158" s="1" t="s">
        <v>157</v>
      </c>
      <c r="C158" s="1">
        <v>2500</v>
      </c>
      <c r="D158" s="6" t="str">
        <f>HYPERLINK("http://odejda-optom.org/pictures/d0e768341047fc26f5562c019b35ebec.jpg")</f>
        <v>http://odejda-optom.org/pictures/d0e768341047fc26f5562c019b35ebec.jpg</v>
      </c>
      <c r="E158" s="6"/>
      <c r="F158" s="1">
        <v>1</v>
      </c>
    </row>
    <row r="159" spans="1:6" outlineLevel="1" x14ac:dyDescent="0.25">
      <c r="A159" s="1">
        <v>42350</v>
      </c>
      <c r="B159" s="1" t="s">
        <v>158</v>
      </c>
      <c r="C159" s="1">
        <v>2500</v>
      </c>
      <c r="D159" s="6" t="s">
        <v>307</v>
      </c>
      <c r="E159" s="6"/>
      <c r="F159" s="1">
        <v>1</v>
      </c>
    </row>
    <row r="160" spans="1:6" outlineLevel="1" x14ac:dyDescent="0.25">
      <c r="A160" s="1">
        <v>42345</v>
      </c>
      <c r="B160" s="1" t="s">
        <v>159</v>
      </c>
      <c r="C160" s="1">
        <v>2500</v>
      </c>
      <c r="D160" s="6" t="s">
        <v>308</v>
      </c>
      <c r="E160" s="6"/>
      <c r="F160" s="1">
        <v>1</v>
      </c>
    </row>
    <row r="161" spans="1:6" outlineLevel="1" x14ac:dyDescent="0.25">
      <c r="A161" s="1">
        <v>42351</v>
      </c>
      <c r="B161" s="1" t="s">
        <v>160</v>
      </c>
      <c r="C161" s="1">
        <v>2500</v>
      </c>
      <c r="D161" s="6" t="s">
        <v>307</v>
      </c>
      <c r="E161" s="6"/>
      <c r="F161" s="1">
        <v>1</v>
      </c>
    </row>
    <row r="162" spans="1:6" outlineLevel="1" x14ac:dyDescent="0.25">
      <c r="A162" s="1">
        <v>42352</v>
      </c>
      <c r="B162" s="1" t="s">
        <v>161</v>
      </c>
      <c r="C162" s="1">
        <v>2500</v>
      </c>
      <c r="D162" s="6" t="s">
        <v>307</v>
      </c>
      <c r="E162" s="6"/>
      <c r="F162" s="1">
        <v>1</v>
      </c>
    </row>
    <row r="163" spans="1:6" outlineLevel="1" x14ac:dyDescent="0.25">
      <c r="A163" s="1">
        <v>42347</v>
      </c>
      <c r="B163" s="1" t="s">
        <v>162</v>
      </c>
      <c r="C163" s="1">
        <v>2500</v>
      </c>
      <c r="D163" s="6" t="s">
        <v>307</v>
      </c>
      <c r="E163" s="6"/>
      <c r="F163" s="1">
        <v>1</v>
      </c>
    </row>
    <row r="164" spans="1:6" outlineLevel="1" x14ac:dyDescent="0.25">
      <c r="A164" s="1">
        <v>42342</v>
      </c>
      <c r="B164" s="1" t="s">
        <v>163</v>
      </c>
      <c r="C164" s="1">
        <v>2500</v>
      </c>
      <c r="D164" s="6" t="s">
        <v>308</v>
      </c>
      <c r="E164" s="6"/>
      <c r="F164" s="1">
        <v>2</v>
      </c>
    </row>
    <row r="165" spans="1:6" outlineLevel="1" x14ac:dyDescent="0.25">
      <c r="A165" s="1">
        <v>42348</v>
      </c>
      <c r="B165" s="1" t="s">
        <v>164</v>
      </c>
      <c r="C165" s="1">
        <v>2500</v>
      </c>
      <c r="D165" s="6" t="s">
        <v>307</v>
      </c>
      <c r="E165" s="6"/>
      <c r="F165" s="1">
        <v>1</v>
      </c>
    </row>
    <row r="166" spans="1:6" outlineLevel="1" x14ac:dyDescent="0.25">
      <c r="A166" s="1">
        <v>41347</v>
      </c>
      <c r="B166" s="1" t="s">
        <v>165</v>
      </c>
      <c r="C166" s="1">
        <v>3000</v>
      </c>
      <c r="D166" s="6" t="str">
        <f>HYPERLINK("http://odejda-optom.org/pictures/72548e3903d38f3732136a13bc08b60e.jpg")</f>
        <v>http://odejda-optom.org/pictures/72548e3903d38f3732136a13bc08b60e.jpg</v>
      </c>
      <c r="E166" s="6"/>
      <c r="F166" s="1">
        <v>2</v>
      </c>
    </row>
    <row r="167" spans="1:6" outlineLevel="1" x14ac:dyDescent="0.25">
      <c r="A167" s="1">
        <v>41050</v>
      </c>
      <c r="B167" s="1" t="s">
        <v>166</v>
      </c>
      <c r="C167" s="1">
        <v>3000</v>
      </c>
      <c r="D167" s="6" t="s">
        <v>309</v>
      </c>
      <c r="E167" s="6"/>
      <c r="F167" s="1">
        <v>1</v>
      </c>
    </row>
    <row r="168" spans="1:6" outlineLevel="1" x14ac:dyDescent="0.25">
      <c r="A168" s="1">
        <v>41045</v>
      </c>
      <c r="B168" s="1" t="s">
        <v>167</v>
      </c>
      <c r="C168" s="1">
        <v>3000</v>
      </c>
      <c r="D168" s="6" t="s">
        <v>326</v>
      </c>
      <c r="E168" s="6"/>
      <c r="F168" s="1">
        <v>2</v>
      </c>
    </row>
    <row r="169" spans="1:6" outlineLevel="1" x14ac:dyDescent="0.25">
      <c r="A169" s="1">
        <v>41040</v>
      </c>
      <c r="B169" s="1" t="s">
        <v>168</v>
      </c>
      <c r="C169" s="1">
        <v>3000</v>
      </c>
      <c r="D169" s="6" t="s">
        <v>325</v>
      </c>
      <c r="E169" s="6"/>
      <c r="F169" s="1">
        <v>1</v>
      </c>
    </row>
    <row r="170" spans="1:6" outlineLevel="1" x14ac:dyDescent="0.25">
      <c r="A170" s="1">
        <v>41046</v>
      </c>
      <c r="B170" s="1" t="s">
        <v>169</v>
      </c>
      <c r="C170" s="1">
        <v>3000</v>
      </c>
      <c r="D170" s="6" t="s">
        <v>326</v>
      </c>
      <c r="E170" s="6"/>
      <c r="F170" s="1">
        <v>1</v>
      </c>
    </row>
    <row r="171" spans="1:6" outlineLevel="1" x14ac:dyDescent="0.25">
      <c r="A171" s="1">
        <v>41061</v>
      </c>
      <c r="B171" s="1" t="s">
        <v>170</v>
      </c>
      <c r="C171" s="1">
        <v>3000</v>
      </c>
      <c r="D171" s="6" t="s">
        <v>327</v>
      </c>
      <c r="E171" s="6"/>
      <c r="F171" s="1">
        <v>1</v>
      </c>
    </row>
    <row r="172" spans="1:6" outlineLevel="1" x14ac:dyDescent="0.25">
      <c r="A172" s="1">
        <v>41234</v>
      </c>
      <c r="B172" s="1" t="s">
        <v>171</v>
      </c>
      <c r="C172" s="1">
        <v>3000</v>
      </c>
      <c r="D172" s="6" t="str">
        <f>HYPERLINK("http://odejda-optom.org/pictures/89d88aef6203150a7bae22f21f65faec.jpg")</f>
        <v>http://odejda-optom.org/pictures/89d88aef6203150a7bae22f21f65faec.jpg</v>
      </c>
      <c r="E172" s="6"/>
      <c r="F172" s="1">
        <v>1</v>
      </c>
    </row>
    <row r="173" spans="1:6" outlineLevel="1" x14ac:dyDescent="0.25">
      <c r="A173" s="1">
        <v>41239</v>
      </c>
      <c r="B173" s="1" t="s">
        <v>172</v>
      </c>
      <c r="C173" s="1">
        <v>3000</v>
      </c>
      <c r="D173" s="6" t="s">
        <v>322</v>
      </c>
      <c r="E173" s="6"/>
      <c r="F173" s="1">
        <v>1</v>
      </c>
    </row>
    <row r="174" spans="1:6" outlineLevel="1" x14ac:dyDescent="0.25">
      <c r="A174" s="1">
        <v>41359</v>
      </c>
      <c r="B174" s="1" t="s">
        <v>173</v>
      </c>
      <c r="C174" s="1">
        <v>3100</v>
      </c>
      <c r="D174" s="6" t="s">
        <v>322</v>
      </c>
      <c r="E174" s="6"/>
      <c r="F174" s="1">
        <v>3</v>
      </c>
    </row>
    <row r="175" spans="1:6" outlineLevel="1" x14ac:dyDescent="0.25">
      <c r="A175" s="1">
        <v>41361</v>
      </c>
      <c r="B175" s="1" t="s">
        <v>174</v>
      </c>
      <c r="C175" s="1">
        <v>3100</v>
      </c>
      <c r="D175" s="6" t="s">
        <v>322</v>
      </c>
      <c r="E175" s="6"/>
      <c r="F175" s="1">
        <v>2</v>
      </c>
    </row>
    <row r="176" spans="1:6" outlineLevel="1" x14ac:dyDescent="0.25">
      <c r="A176" s="1">
        <v>45319</v>
      </c>
      <c r="B176" s="1" t="s">
        <v>175</v>
      </c>
      <c r="C176" s="1">
        <v>4740</v>
      </c>
      <c r="D176" s="6" t="s">
        <v>310</v>
      </c>
      <c r="E176" s="6"/>
      <c r="F176" s="1">
        <v>1</v>
      </c>
    </row>
    <row r="177" spans="1:6" outlineLevel="1" x14ac:dyDescent="0.25">
      <c r="A177" s="1">
        <v>42261</v>
      </c>
      <c r="B177" s="1" t="s">
        <v>176</v>
      </c>
      <c r="C177" s="1">
        <v>2000</v>
      </c>
      <c r="D177" s="6" t="str">
        <f>HYPERLINK("http://odejda-optom.org/pictures/773f59b0d640b24f53d1a15f9905003d.jpg")</f>
        <v>http://odejda-optom.org/pictures/773f59b0d640b24f53d1a15f9905003d.jpg</v>
      </c>
      <c r="E177" s="6"/>
      <c r="F177" s="1">
        <v>1</v>
      </c>
    </row>
    <row r="178" spans="1:6" outlineLevel="1" x14ac:dyDescent="0.25">
      <c r="A178" s="1">
        <v>42265</v>
      </c>
      <c r="B178" s="1" t="s">
        <v>177</v>
      </c>
      <c r="C178" s="1">
        <v>2000</v>
      </c>
      <c r="D178" s="6" t="s">
        <v>311</v>
      </c>
      <c r="E178" s="6"/>
      <c r="F178" s="1">
        <v>2</v>
      </c>
    </row>
    <row r="179" spans="1:6" outlineLevel="1" x14ac:dyDescent="0.25">
      <c r="A179" s="1">
        <v>42391</v>
      </c>
      <c r="B179" s="1" t="s">
        <v>178</v>
      </c>
      <c r="C179" s="1">
        <v>2000</v>
      </c>
      <c r="D179" s="6" t="s">
        <v>312</v>
      </c>
      <c r="E179" s="6"/>
      <c r="F179" s="1">
        <v>2</v>
      </c>
    </row>
    <row r="180" spans="1:6" outlineLevel="1" x14ac:dyDescent="0.25">
      <c r="A180" s="1">
        <v>42385</v>
      </c>
      <c r="B180" s="1" t="s">
        <v>179</v>
      </c>
      <c r="C180" s="1">
        <v>2000</v>
      </c>
      <c r="D180" s="6" t="str">
        <f t="shared" ref="D180:D184" si="4">HYPERLINK("http://odejda-optom.org/pictures/8790dcf6e214e207fb02d8956bd0a04f.jpg")</f>
        <v>http://odejda-optom.org/pictures/8790dcf6e214e207fb02d8956bd0a04f.jpg</v>
      </c>
      <c r="E180" s="6"/>
      <c r="F180" s="1">
        <v>1</v>
      </c>
    </row>
    <row r="181" spans="1:6" outlineLevel="1" x14ac:dyDescent="0.25">
      <c r="A181" s="1">
        <v>42392</v>
      </c>
      <c r="B181" s="1" t="s">
        <v>180</v>
      </c>
      <c r="C181" s="1">
        <v>2000</v>
      </c>
      <c r="D181" s="6" t="s">
        <v>312</v>
      </c>
      <c r="E181" s="6"/>
      <c r="F181" s="1">
        <v>1</v>
      </c>
    </row>
    <row r="182" spans="1:6" outlineLevel="1" x14ac:dyDescent="0.25">
      <c r="A182" s="1">
        <v>42386</v>
      </c>
      <c r="B182" s="1" t="s">
        <v>181</v>
      </c>
      <c r="C182" s="1">
        <v>2000</v>
      </c>
      <c r="D182" s="6" t="str">
        <f t="shared" si="4"/>
        <v>http://odejda-optom.org/pictures/8790dcf6e214e207fb02d8956bd0a04f.jpg</v>
      </c>
      <c r="E182" s="6"/>
      <c r="F182" s="1">
        <v>1</v>
      </c>
    </row>
    <row r="183" spans="1:6" outlineLevel="1" x14ac:dyDescent="0.25">
      <c r="A183" s="1">
        <v>42393</v>
      </c>
      <c r="B183" s="1" t="s">
        <v>182</v>
      </c>
      <c r="C183" s="1">
        <v>2000</v>
      </c>
      <c r="D183" s="6" t="s">
        <v>312</v>
      </c>
      <c r="E183" s="6"/>
      <c r="F183" s="1">
        <v>2</v>
      </c>
    </row>
    <row r="184" spans="1:6" outlineLevel="1" x14ac:dyDescent="0.25">
      <c r="A184" s="1">
        <v>42387</v>
      </c>
      <c r="B184" s="1" t="s">
        <v>183</v>
      </c>
      <c r="C184" s="1">
        <v>2000</v>
      </c>
      <c r="D184" s="6" t="str">
        <f t="shared" si="4"/>
        <v>http://odejda-optom.org/pictures/8790dcf6e214e207fb02d8956bd0a04f.jpg</v>
      </c>
      <c r="E184" s="6"/>
      <c r="F184" s="1">
        <v>2</v>
      </c>
    </row>
    <row r="185" spans="1:6" outlineLevel="1" x14ac:dyDescent="0.25">
      <c r="A185" s="1">
        <v>41933</v>
      </c>
      <c r="B185" s="1" t="s">
        <v>184</v>
      </c>
      <c r="C185" s="1">
        <v>2000</v>
      </c>
      <c r="D185" s="6" t="str">
        <f t="shared" ref="D185:D191" si="5">HYPERLINK("http://odejda-optom.org/pictures/c1b0c7f88957e7eada97c8b162066d4e.jpg")</f>
        <v>http://odejda-optom.org/pictures/c1b0c7f88957e7eada97c8b162066d4e.jpg</v>
      </c>
      <c r="E185" s="6"/>
      <c r="F185" s="1">
        <v>2</v>
      </c>
    </row>
    <row r="186" spans="1:6" outlineLevel="1" x14ac:dyDescent="0.25">
      <c r="A186" s="1">
        <v>41934</v>
      </c>
      <c r="B186" s="1" t="s">
        <v>185</v>
      </c>
      <c r="C186" s="1">
        <v>2000</v>
      </c>
      <c r="D186" s="6" t="str">
        <f t="shared" si="5"/>
        <v>http://odejda-optom.org/pictures/c1b0c7f88957e7eada97c8b162066d4e.jpg</v>
      </c>
      <c r="E186" s="6"/>
      <c r="F186" s="1">
        <v>3</v>
      </c>
    </row>
    <row r="187" spans="1:6" outlineLevel="1" x14ac:dyDescent="0.25">
      <c r="A187" s="1">
        <v>41942</v>
      </c>
      <c r="B187" s="1" t="s">
        <v>186</v>
      </c>
      <c r="C187" s="1">
        <v>2000</v>
      </c>
      <c r="D187" s="6" t="s">
        <v>323</v>
      </c>
      <c r="E187" s="6"/>
      <c r="F187" s="1">
        <v>1</v>
      </c>
    </row>
    <row r="188" spans="1:6" outlineLevel="1" x14ac:dyDescent="0.25">
      <c r="A188" s="1">
        <v>41936</v>
      </c>
      <c r="B188" s="1" t="s">
        <v>187</v>
      </c>
      <c r="C188" s="1">
        <v>2000</v>
      </c>
      <c r="D188" s="6" t="str">
        <f t="shared" si="5"/>
        <v>http://odejda-optom.org/pictures/c1b0c7f88957e7eada97c8b162066d4e.jpg</v>
      </c>
      <c r="E188" s="6"/>
      <c r="F188" s="1">
        <v>1</v>
      </c>
    </row>
    <row r="189" spans="1:6" outlineLevel="1" x14ac:dyDescent="0.25">
      <c r="A189" s="1">
        <v>41943</v>
      </c>
      <c r="B189" s="1" t="s">
        <v>188</v>
      </c>
      <c r="C189" s="1">
        <v>2000</v>
      </c>
      <c r="D189" s="6" t="s">
        <v>323</v>
      </c>
      <c r="E189" s="6"/>
      <c r="F189" s="1">
        <v>3</v>
      </c>
    </row>
    <row r="190" spans="1:6" outlineLevel="1" x14ac:dyDescent="0.25">
      <c r="A190" s="1">
        <v>41944</v>
      </c>
      <c r="B190" s="1" t="s">
        <v>189</v>
      </c>
      <c r="C190" s="1">
        <v>2000</v>
      </c>
      <c r="D190" s="6" t="s">
        <v>323</v>
      </c>
      <c r="E190" s="6"/>
      <c r="F190" s="1">
        <v>2</v>
      </c>
    </row>
    <row r="191" spans="1:6" outlineLevel="1" x14ac:dyDescent="0.25">
      <c r="A191" s="1">
        <v>41938</v>
      </c>
      <c r="B191" s="1" t="s">
        <v>190</v>
      </c>
      <c r="C191" s="1">
        <v>2000</v>
      </c>
      <c r="D191" s="6" t="str">
        <f t="shared" si="5"/>
        <v>http://odejda-optom.org/pictures/c1b0c7f88957e7eada97c8b162066d4e.jpg</v>
      </c>
      <c r="E191" s="6"/>
      <c r="F191" s="1">
        <v>2</v>
      </c>
    </row>
    <row r="192" spans="1:6" outlineLevel="1" x14ac:dyDescent="0.25">
      <c r="A192" s="1">
        <v>42242</v>
      </c>
      <c r="B192" s="1" t="s">
        <v>191</v>
      </c>
      <c r="C192" s="1">
        <v>2000</v>
      </c>
      <c r="D192" s="6" t="str">
        <f t="shared" ref="D192:D197" si="6">HYPERLINK("http://odejda-optom.org/pictures/5332766da14ede01c712e7ebd76506b3.jpg")</f>
        <v>http://odejda-optom.org/pictures/5332766da14ede01c712e7ebd76506b3.jpg</v>
      </c>
      <c r="E192" s="6"/>
      <c r="F192" s="1">
        <v>1</v>
      </c>
    </row>
    <row r="193" spans="1:6" outlineLevel="1" x14ac:dyDescent="0.25">
      <c r="A193" s="1">
        <v>42248</v>
      </c>
      <c r="B193" s="1" t="s">
        <v>192</v>
      </c>
      <c r="C193" s="1">
        <v>2000</v>
      </c>
      <c r="D193" s="6" t="s">
        <v>313</v>
      </c>
      <c r="E193" s="6"/>
      <c r="F193" s="1">
        <v>1</v>
      </c>
    </row>
    <row r="194" spans="1:6" outlineLevel="1" x14ac:dyDescent="0.25">
      <c r="A194" s="1">
        <v>42243</v>
      </c>
      <c r="B194" s="1" t="s">
        <v>193</v>
      </c>
      <c r="C194" s="1">
        <v>2000</v>
      </c>
      <c r="D194" s="6" t="str">
        <f t="shared" si="6"/>
        <v>http://odejda-optom.org/pictures/5332766da14ede01c712e7ebd76506b3.jpg</v>
      </c>
      <c r="E194" s="6"/>
      <c r="F194" s="1">
        <v>2</v>
      </c>
    </row>
    <row r="195" spans="1:6" outlineLevel="1" x14ac:dyDescent="0.25">
      <c r="A195" s="1">
        <v>42249</v>
      </c>
      <c r="B195" s="1" t="s">
        <v>194</v>
      </c>
      <c r="C195" s="1">
        <v>2000</v>
      </c>
      <c r="D195" s="6" t="s">
        <v>313</v>
      </c>
      <c r="E195" s="6"/>
      <c r="F195" s="1">
        <v>1</v>
      </c>
    </row>
    <row r="196" spans="1:6" outlineLevel="1" x14ac:dyDescent="0.25">
      <c r="A196" s="1">
        <v>42244</v>
      </c>
      <c r="B196" s="1" t="s">
        <v>195</v>
      </c>
      <c r="C196" s="1">
        <v>2000</v>
      </c>
      <c r="D196" s="6" t="str">
        <f t="shared" si="6"/>
        <v>http://odejda-optom.org/pictures/5332766da14ede01c712e7ebd76506b3.jpg</v>
      </c>
      <c r="E196" s="6"/>
      <c r="F196" s="1">
        <v>1</v>
      </c>
    </row>
    <row r="197" spans="1:6" outlineLevel="1" x14ac:dyDescent="0.25">
      <c r="A197" s="1">
        <v>42245</v>
      </c>
      <c r="B197" s="1" t="s">
        <v>196</v>
      </c>
      <c r="C197" s="1">
        <v>2000</v>
      </c>
      <c r="D197" s="6" t="str">
        <f t="shared" si="6"/>
        <v>http://odejda-optom.org/pictures/5332766da14ede01c712e7ebd76506b3.jpg</v>
      </c>
      <c r="E197" s="6"/>
      <c r="F197" s="1">
        <v>1</v>
      </c>
    </row>
    <row r="198" spans="1:6" outlineLevel="1" x14ac:dyDescent="0.25">
      <c r="A198" s="1">
        <v>45200</v>
      </c>
      <c r="B198" s="1" t="s">
        <v>197</v>
      </c>
      <c r="C198" s="1">
        <v>4400</v>
      </c>
      <c r="D198" s="6" t="str">
        <f>HYPERLINK("http://odejda-optom.org/pictures/2e6sdtger67j6896f18609231ab5be1f1851fa47bff8.jpg")</f>
        <v>http://odejda-optom.org/pictures/2e6sdtger67j6896f18609231ab5be1f1851fa47bff8.jpg</v>
      </c>
      <c r="E198" s="6"/>
      <c r="F198" s="1">
        <v>1</v>
      </c>
    </row>
    <row r="199" spans="1:6" outlineLevel="1" x14ac:dyDescent="0.25">
      <c r="A199" s="1">
        <v>45201</v>
      </c>
      <c r="B199" s="1" t="s">
        <v>198</v>
      </c>
      <c r="C199" s="1">
        <v>4400</v>
      </c>
      <c r="D199" s="6" t="str">
        <f>HYPERLINK("http://odejda-optom.org/pictures/2e6sdtger67j6896f18609231ab5be1f1851fa47bff8.jpg")</f>
        <v>http://odejda-optom.org/pictures/2e6sdtger67j6896f18609231ab5be1f1851fa47bff8.jpg</v>
      </c>
      <c r="E199" s="6"/>
      <c r="F199" s="1">
        <v>1</v>
      </c>
    </row>
    <row r="200" spans="1:6" outlineLevel="1" x14ac:dyDescent="0.25">
      <c r="A200" s="1">
        <v>45202</v>
      </c>
      <c r="B200" s="1" t="s">
        <v>199</v>
      </c>
      <c r="C200" s="1">
        <v>4400</v>
      </c>
      <c r="D200" s="6" t="str">
        <f>HYPERLINK("http://odejda-optom.org/pictures/2e6sdtger67j6896f18609231ab5be1f1851fa47bff8.jpg")</f>
        <v>http://odejda-optom.org/pictures/2e6sdtger67j6896f18609231ab5be1f1851fa47bff8.jpg</v>
      </c>
      <c r="E200" s="6"/>
      <c r="F200" s="1">
        <v>2</v>
      </c>
    </row>
    <row r="201" spans="1:6" outlineLevel="1" x14ac:dyDescent="0.25">
      <c r="A201" s="1">
        <v>45344</v>
      </c>
      <c r="B201" s="1" t="s">
        <v>200</v>
      </c>
      <c r="C201" s="1">
        <v>4600</v>
      </c>
      <c r="D201" s="6" t="str">
        <f>HYPERLINK("http://odejda-optom.org/pictures/a442e8ac3cb56a3e71csdatbt8c71d01d5c5417.jpg")</f>
        <v>http://odejda-optom.org/pictures/a442e8ac3cb56a3e71csdatbt8c71d01d5c5417.jpg</v>
      </c>
      <c r="E201" s="6"/>
      <c r="F201" s="1">
        <v>1</v>
      </c>
    </row>
    <row r="202" spans="1:6" outlineLevel="1" x14ac:dyDescent="0.25">
      <c r="A202" s="1">
        <v>45345</v>
      </c>
      <c r="B202" s="1" t="s">
        <v>201</v>
      </c>
      <c r="C202" s="1">
        <v>4600</v>
      </c>
      <c r="D202" s="6" t="str">
        <f>HYPERLINK("http://odejda-optom.org/pictures/a442e8ac3cb56a3e71csdatbt8c71d01d5c5417.jpg")</f>
        <v>http://odejda-optom.org/pictures/a442e8ac3cb56a3e71csdatbt8c71d01d5c5417.jpg</v>
      </c>
      <c r="E202" s="6"/>
      <c r="F202" s="1">
        <v>1</v>
      </c>
    </row>
    <row r="203" spans="1:6" outlineLevel="1" x14ac:dyDescent="0.25">
      <c r="A203" s="1">
        <v>45347</v>
      </c>
      <c r="B203" s="1" t="s">
        <v>202</v>
      </c>
      <c r="C203" s="1">
        <v>4600</v>
      </c>
      <c r="D203" s="6" t="str">
        <f>HYPERLINK("http://odejda-optom.org/pictures/a442e8ac3cb56a3e71csdatbt8c71d01d5c5417.jpg")</f>
        <v>http://odejda-optom.org/pictures/a442e8ac3cb56a3e71csdatbt8c71d01d5c5417.jpg</v>
      </c>
      <c r="E203" s="6"/>
      <c r="F203" s="1">
        <v>2</v>
      </c>
    </row>
    <row r="204" spans="1:6" outlineLevel="1" x14ac:dyDescent="0.25">
      <c r="A204" s="1">
        <v>45348</v>
      </c>
      <c r="B204" s="1" t="s">
        <v>203</v>
      </c>
      <c r="C204" s="1">
        <v>4600</v>
      </c>
      <c r="D204" s="6" t="str">
        <f>HYPERLINK("http://odejda-optom.org/pictures/a442e8ac3cb56a3e71csdatbt8c71d01d5c5417.jpg")</f>
        <v>http://odejda-optom.org/pictures/a442e8ac3cb56a3e71csdatbt8c71d01d5c5417.jpg</v>
      </c>
      <c r="E204" s="6"/>
      <c r="F204" s="1">
        <v>3</v>
      </c>
    </row>
    <row r="205" spans="1:6" outlineLevel="1" x14ac:dyDescent="0.25">
      <c r="A205" s="1">
        <v>45337</v>
      </c>
      <c r="B205" s="1" t="s">
        <v>204</v>
      </c>
      <c r="C205" s="1">
        <v>4400</v>
      </c>
      <c r="D205" s="6" t="str">
        <f>HYPERLINK("http://odejda-optom.org/pictures/256c12733c10ea465f21249e5sdfbdumi8o395e4ee.jpg")</f>
        <v>http://odejda-optom.org/pictures/256c12733c10ea465f21249e5sdfbdumi8o395e4ee.jpg</v>
      </c>
      <c r="E205" s="6"/>
      <c r="F205" s="1">
        <v>1</v>
      </c>
    </row>
    <row r="206" spans="1:6" outlineLevel="1" x14ac:dyDescent="0.25">
      <c r="A206" s="1">
        <v>45338</v>
      </c>
      <c r="B206" s="1" t="s">
        <v>205</v>
      </c>
      <c r="C206" s="1">
        <v>4400</v>
      </c>
      <c r="D206" s="6" t="str">
        <f>HYPERLINK("http://odejda-optom.org/pictures/256c12733c10ea465f21249e5sdfbdumi8o395e4ee.jpg")</f>
        <v>http://odejda-optom.org/pictures/256c12733c10ea465f21249e5sdfbdumi8o395e4ee.jpg</v>
      </c>
      <c r="E206" s="6"/>
      <c r="F206" s="1">
        <v>1</v>
      </c>
    </row>
    <row r="207" spans="1:6" outlineLevel="1" x14ac:dyDescent="0.25">
      <c r="A207" s="1">
        <v>45340</v>
      </c>
      <c r="B207" s="1" t="s">
        <v>206</v>
      </c>
      <c r="C207" s="1">
        <v>4400</v>
      </c>
      <c r="D207" s="6" t="str">
        <f>HYPERLINK("http://odejda-optom.org/pictures/256c12733c10ea465f21249e5sdfbdumi8o395e4ee.jpg")</f>
        <v>http://odejda-optom.org/pictures/256c12733c10ea465f21249e5sdfbdumi8o395e4ee.jpg</v>
      </c>
      <c r="E207" s="6"/>
      <c r="F207" s="1">
        <v>3</v>
      </c>
    </row>
    <row r="208" spans="1:6" outlineLevel="1" x14ac:dyDescent="0.25">
      <c r="A208" s="1">
        <v>45341</v>
      </c>
      <c r="B208" s="1" t="s">
        <v>207</v>
      </c>
      <c r="C208" s="1">
        <v>4400</v>
      </c>
      <c r="D208" s="6" t="str">
        <f>HYPERLINK("http://odejda-optom.org/pictures/256c12733c10ea465f21249e5sdfbdumi8o395e4ee.jpg")</f>
        <v>http://odejda-optom.org/pictures/256c12733c10ea465f21249e5sdfbdumi8o395e4ee.jpg</v>
      </c>
      <c r="E208" s="6"/>
      <c r="F208" s="1">
        <v>2</v>
      </c>
    </row>
    <row r="209" spans="1:6" outlineLevel="1" x14ac:dyDescent="0.25">
      <c r="A209" s="1">
        <v>45217</v>
      </c>
      <c r="B209" s="1" t="s">
        <v>208</v>
      </c>
      <c r="C209" s="1">
        <v>4400</v>
      </c>
      <c r="D209" s="6" t="str">
        <f>HYPERLINK("http://odejda-optom.org/pictures/edb193b1055a1f8e4d5sdatrbg886c5c0f50570ba5.jpg")</f>
        <v>http://odejda-optom.org/pictures/edb193b1055a1f8e4d5sdatrbg886c5c0f50570ba5.jpg</v>
      </c>
      <c r="E209" s="6"/>
      <c r="F209" s="1">
        <v>1</v>
      </c>
    </row>
    <row r="210" spans="1:6" outlineLevel="1" x14ac:dyDescent="0.25">
      <c r="A210" s="1">
        <v>45218</v>
      </c>
      <c r="B210" s="1" t="s">
        <v>209</v>
      </c>
      <c r="C210" s="1">
        <v>4400</v>
      </c>
      <c r="D210" s="6" t="str">
        <f>HYPERLINK("http://odejda-optom.org/pictures/edb193b1055a1f8e4d5sdatrbg886c5c0f50570ba5.jpg")</f>
        <v>http://odejda-optom.org/pictures/edb193b1055a1f8e4d5sdatrbg886c5c0f50570ba5.jpg</v>
      </c>
      <c r="E210" s="6"/>
      <c r="F210" s="1">
        <v>2</v>
      </c>
    </row>
    <row r="211" spans="1:6" outlineLevel="1" x14ac:dyDescent="0.25">
      <c r="A211" s="1">
        <v>45310</v>
      </c>
      <c r="B211" s="1" t="s">
        <v>210</v>
      </c>
      <c r="C211" s="1">
        <v>4500</v>
      </c>
      <c r="D211" s="6" t="str">
        <f>HYPERLINK("http://odejda-optom.org/pictures/06fc2a82bae9aa2407c657zdfby8898790713c3236b0.jpg")</f>
        <v>http://odejda-optom.org/pictures/06fc2a82bae9aa2407c657zdfby8898790713c3236b0.jpg</v>
      </c>
      <c r="E211" s="6"/>
      <c r="F211" s="1">
        <v>1</v>
      </c>
    </row>
    <row r="212" spans="1:6" outlineLevel="1" x14ac:dyDescent="0.25">
      <c r="A212" s="1">
        <v>45211</v>
      </c>
      <c r="B212" s="1" t="s">
        <v>211</v>
      </c>
      <c r="C212" s="1">
        <v>4500</v>
      </c>
      <c r="D212" s="6" t="str">
        <f>HYPERLINK("http://odejda-optom.org/pictures/5c1916eb8c41df5eaeasfvstryr6yu1137be7ec799a6.jpg")</f>
        <v>http://odejda-optom.org/pictures/5c1916eb8c41df5eaeasfvstryr6yu1137be7ec799a6.jpg</v>
      </c>
      <c r="E212" s="6"/>
      <c r="F212" s="1">
        <v>1</v>
      </c>
    </row>
    <row r="213" spans="1:6" outlineLevel="1" x14ac:dyDescent="0.25">
      <c r="A213" s="1">
        <v>45997</v>
      </c>
      <c r="B213" s="1" t="s">
        <v>212</v>
      </c>
      <c r="C213" s="1">
        <v>4000</v>
      </c>
      <c r="D213" s="6" t="s">
        <v>317</v>
      </c>
      <c r="E213" s="6"/>
      <c r="F213" s="1">
        <v>2</v>
      </c>
    </row>
    <row r="214" spans="1:6" outlineLevel="1" x14ac:dyDescent="0.25">
      <c r="A214" s="1">
        <v>45999</v>
      </c>
      <c r="B214" s="1" t="s">
        <v>213</v>
      </c>
      <c r="C214" s="1">
        <v>4000</v>
      </c>
      <c r="D214" s="6" t="s">
        <v>317</v>
      </c>
      <c r="E214" s="6"/>
      <c r="F214" s="1">
        <v>1</v>
      </c>
    </row>
    <row r="215" spans="1:6" outlineLevel="1" x14ac:dyDescent="0.25">
      <c r="A215" s="1">
        <v>46000</v>
      </c>
      <c r="B215" s="1" t="s">
        <v>214</v>
      </c>
      <c r="C215" s="1">
        <v>4000</v>
      </c>
      <c r="D215" s="6" t="s">
        <v>317</v>
      </c>
      <c r="E215" s="6"/>
      <c r="F215" s="1">
        <v>2</v>
      </c>
    </row>
    <row r="216" spans="1:6" outlineLevel="1" x14ac:dyDescent="0.25">
      <c r="A216" s="1">
        <v>45360</v>
      </c>
      <c r="B216" s="1" t="s">
        <v>215</v>
      </c>
      <c r="C216" s="1">
        <v>4000</v>
      </c>
      <c r="D216" s="6" t="str">
        <f>HYPERLINK("http://odejda-optom.org/pictures/1eb50e779d80490afasdfb8t78996e3822faeb4ffaf6.jpg")</f>
        <v>http://odejda-optom.org/pictures/1eb50e779d80490afasdfb8t78996e3822faeb4ffaf6.jpg</v>
      </c>
      <c r="E216" s="6"/>
      <c r="F216" s="1">
        <v>1</v>
      </c>
    </row>
    <row r="217" spans="1:6" outlineLevel="1" x14ac:dyDescent="0.25">
      <c r="A217" s="1">
        <v>45361</v>
      </c>
      <c r="B217" s="1" t="s">
        <v>216</v>
      </c>
      <c r="C217" s="1">
        <v>4000</v>
      </c>
      <c r="D217" s="6" t="str">
        <f>HYPERLINK("http://odejda-optom.org/pictures/1077db6c0d01246f1777e1cdfwegv67r6765742268d11.jpg")</f>
        <v>http://odejda-optom.org/pictures/1077db6c0d01246f1777e1cdfwegv67r6765742268d11.jpg</v>
      </c>
      <c r="E217" s="6"/>
      <c r="F217" s="1">
        <v>2</v>
      </c>
    </row>
    <row r="218" spans="1:6" outlineLevel="1" x14ac:dyDescent="0.25">
      <c r="A218" s="1">
        <v>45362</v>
      </c>
      <c r="B218" s="1" t="s">
        <v>217</v>
      </c>
      <c r="C218" s="1">
        <v>4000</v>
      </c>
      <c r="D218" s="6" t="str">
        <f>HYPERLINK("http://odejda-optom.org/pictures/1077db6c0d01246f1777e1cdfwegv67r6765742268d11.jpg")</f>
        <v>http://odejda-optom.org/pictures/1077db6c0d01246f1777e1cdfwegv67r6765742268d11.jpg</v>
      </c>
      <c r="E218" s="6"/>
      <c r="F218" s="1">
        <v>1</v>
      </c>
    </row>
    <row r="219" spans="1:6" outlineLevel="1" x14ac:dyDescent="0.25">
      <c r="A219" s="1">
        <v>45363</v>
      </c>
      <c r="B219" s="1" t="s">
        <v>218</v>
      </c>
      <c r="C219" s="1">
        <v>4000</v>
      </c>
      <c r="D219" s="6" t="str">
        <f>HYPERLINK("http://odejda-optom.org/pictures/1077db6c0d01246f1777e1cdfwegv67r6765742268d11.jpg")</f>
        <v>http://odejda-optom.org/pictures/1077db6c0d01246f1777e1cdfwegv67r6765742268d11.jpg</v>
      </c>
      <c r="E219" s="6"/>
      <c r="F219" s="1">
        <v>2</v>
      </c>
    </row>
    <row r="220" spans="1:6" outlineLevel="1" x14ac:dyDescent="0.25">
      <c r="A220" s="1">
        <v>45364</v>
      </c>
      <c r="B220" s="1" t="s">
        <v>219</v>
      </c>
      <c r="C220" s="1">
        <v>4000</v>
      </c>
      <c r="D220" s="6" t="str">
        <f>HYPERLINK("http://odejda-optom.org/pictures/1077db6c0d01246f1777e1cdfwegv67r6765742268d11.jpg")</f>
        <v>http://odejda-optom.org/pictures/1077db6c0d01246f1777e1cdfwegv67r6765742268d11.jpg</v>
      </c>
      <c r="E220" s="6"/>
      <c r="F220" s="1">
        <v>2</v>
      </c>
    </row>
    <row r="221" spans="1:6" outlineLevel="1" x14ac:dyDescent="0.25">
      <c r="A221" s="1">
        <v>45986</v>
      </c>
      <c r="B221" s="1" t="s">
        <v>220</v>
      </c>
      <c r="C221" s="1">
        <v>4000</v>
      </c>
      <c r="D221" s="6" t="str">
        <f>HYPERLINK("http://odejda-optom.org/pictures/797966c65b5ef96b8ae9ccsdf542343246822fc8bda.jpg")</f>
        <v>http://odejda-optom.org/pictures/797966c65b5ef96b8ae9ccsdf542343246822fc8bda.jpg</v>
      </c>
      <c r="E221" s="6"/>
      <c r="F221" s="1">
        <v>3</v>
      </c>
    </row>
    <row r="222" spans="1:6" outlineLevel="1" x14ac:dyDescent="0.25">
      <c r="A222" s="1">
        <v>45981</v>
      </c>
      <c r="B222" s="1" t="s">
        <v>221</v>
      </c>
      <c r="C222" s="1">
        <v>4000</v>
      </c>
      <c r="D222" s="6" t="str">
        <f>HYPERLINK("http://odejda-optom.org/pictures/d2f46dadfwe6474e6418e543292440f8723d9f2.jpg")</f>
        <v>http://odejda-optom.org/pictures/d2f46dadfwe6474e6418e543292440f8723d9f2.jpg</v>
      </c>
      <c r="E222" s="6"/>
      <c r="F222" s="1">
        <v>1</v>
      </c>
    </row>
    <row r="223" spans="1:6" outlineLevel="1" x14ac:dyDescent="0.25">
      <c r="A223" s="1">
        <v>45987</v>
      </c>
      <c r="B223" s="1" t="s">
        <v>222</v>
      </c>
      <c r="C223" s="1">
        <v>4000</v>
      </c>
      <c r="D223" s="6" t="str">
        <f t="shared" ref="D223:D227" si="7">HYPERLINK("http://odejda-optom.org/pictures/797966c65b5ef96b8ae9ccsdf542343246822fc8bda.jpg")</f>
        <v>http://odejda-optom.org/pictures/797966c65b5ef96b8ae9ccsdf542343246822fc8bda.jpg</v>
      </c>
      <c r="E223" s="6"/>
      <c r="F223" s="1">
        <v>4</v>
      </c>
    </row>
    <row r="224" spans="1:6" outlineLevel="1" x14ac:dyDescent="0.25">
      <c r="A224" s="1">
        <v>45988</v>
      </c>
      <c r="B224" s="1" t="s">
        <v>223</v>
      </c>
      <c r="C224" s="1">
        <v>4000</v>
      </c>
      <c r="D224" s="6" t="str">
        <f t="shared" si="7"/>
        <v>http://odejda-optom.org/pictures/797966c65b5ef96b8ae9ccsdf542343246822fc8bda.jpg</v>
      </c>
      <c r="E224" s="6"/>
      <c r="F224" s="1">
        <v>4</v>
      </c>
    </row>
    <row r="225" spans="1:6" outlineLevel="1" x14ac:dyDescent="0.25">
      <c r="A225" s="1">
        <v>45983</v>
      </c>
      <c r="B225" s="1" t="s">
        <v>224</v>
      </c>
      <c r="C225" s="1">
        <v>4000</v>
      </c>
      <c r="D225" s="6" t="str">
        <f>HYPERLINK("http://odejda-optom.org/pictures/d2f46dadfwe6474e6418e543292440f8723d9f2.jpg")</f>
        <v>http://odejda-optom.org/pictures/d2f46dadfwe6474e6418e543292440f8723d9f2.jpg</v>
      </c>
      <c r="E225" s="6"/>
      <c r="F225" s="1">
        <v>1</v>
      </c>
    </row>
    <row r="226" spans="1:6" outlineLevel="1" x14ac:dyDescent="0.25">
      <c r="A226" s="1">
        <v>45989</v>
      </c>
      <c r="B226" s="1" t="s">
        <v>225</v>
      </c>
      <c r="C226" s="1">
        <v>4000</v>
      </c>
      <c r="D226" s="7" t="str">
        <f t="shared" si="7"/>
        <v>http://odejda-optom.org/pictures/797966c65b5ef96b8ae9ccsdf542343246822fc8bda.jpg</v>
      </c>
      <c r="E226" s="8"/>
      <c r="F226" s="1">
        <v>3</v>
      </c>
    </row>
    <row r="227" spans="1:6" outlineLevel="1" x14ac:dyDescent="0.25">
      <c r="A227" s="1">
        <v>45990</v>
      </c>
      <c r="B227" s="1" t="s">
        <v>226</v>
      </c>
      <c r="C227" s="1">
        <v>4000</v>
      </c>
      <c r="D227" s="7" t="str">
        <f t="shared" si="7"/>
        <v>http://odejda-optom.org/pictures/797966c65b5ef96b8ae9ccsdf542343246822fc8bda.jpg</v>
      </c>
      <c r="E227" s="8"/>
      <c r="F227" s="1">
        <v>1</v>
      </c>
    </row>
    <row r="228" spans="1:6" outlineLevel="1" x14ac:dyDescent="0.25">
      <c r="A228" s="1">
        <v>45985</v>
      </c>
      <c r="B228" s="1" t="s">
        <v>227</v>
      </c>
      <c r="C228" s="1">
        <v>4000</v>
      </c>
      <c r="D228" s="6" t="str">
        <f>HYPERLINK("http://odejda-optom.org/pictures/d2f46dadfwe6474e6418e543292440f8723d9f2.jpg")</f>
        <v>http://odejda-optom.org/pictures/d2f46dadfwe6474e6418e543292440f8723d9f2.jpg</v>
      </c>
      <c r="E228" s="6"/>
      <c r="F228" s="1">
        <v>1</v>
      </c>
    </row>
    <row r="229" spans="1:6" ht="17.25" customHeight="1" outlineLevel="1" x14ac:dyDescent="0.25">
      <c r="A229" s="1">
        <v>41818</v>
      </c>
      <c r="B229" s="1" t="s">
        <v>228</v>
      </c>
      <c r="C229" s="1">
        <v>3100</v>
      </c>
      <c r="D229" s="6" t="s">
        <v>314</v>
      </c>
      <c r="E229" s="6"/>
      <c r="F229" s="1">
        <v>1</v>
      </c>
    </row>
    <row r="230" spans="1:6" outlineLevel="1" x14ac:dyDescent="0.25">
      <c r="A230" s="1">
        <v>41731</v>
      </c>
      <c r="B230" s="1" t="s">
        <v>229</v>
      </c>
      <c r="C230" s="1">
        <v>3100</v>
      </c>
      <c r="D230" s="6" t="str">
        <f>HYPERLINK("http://odejda-optom.org/pictures/0ba7b5e9812d7e8bf755439cdc8ac962.jpg")</f>
        <v>http://odejda-optom.org/pictures/0ba7b5e9812d7e8bf755439cdc8ac962.jpg</v>
      </c>
      <c r="E230" s="6"/>
      <c r="F230" s="1">
        <v>2</v>
      </c>
    </row>
    <row r="231" spans="1:6" outlineLevel="1" x14ac:dyDescent="0.25">
      <c r="A231" s="1">
        <v>41732</v>
      </c>
      <c r="B231" s="1" t="s">
        <v>230</v>
      </c>
      <c r="C231" s="1">
        <v>3100</v>
      </c>
      <c r="D231" s="6" t="str">
        <f>HYPERLINK("http://odejda-optom.org/pictures/0ba7b5e9812d7e8bf755439cdc8ac962.jpg")</f>
        <v>http://odejda-optom.org/pictures/0ba7b5e9812d7e8bf755439cdc8ac962.jpg</v>
      </c>
      <c r="E231" s="6"/>
      <c r="F231" s="1">
        <v>2</v>
      </c>
    </row>
    <row r="232" spans="1:6" outlineLevel="1" x14ac:dyDescent="0.25">
      <c r="A232" s="1">
        <v>41820</v>
      </c>
      <c r="B232" s="1" t="s">
        <v>231</v>
      </c>
      <c r="C232" s="1">
        <v>3100</v>
      </c>
      <c r="D232" s="6" t="s">
        <v>314</v>
      </c>
      <c r="E232" s="6"/>
      <c r="F232" s="1">
        <v>1</v>
      </c>
    </row>
    <row r="233" spans="1:6" outlineLevel="1" x14ac:dyDescent="0.25">
      <c r="A233" s="1">
        <v>42052</v>
      </c>
      <c r="B233" s="1" t="s">
        <v>232</v>
      </c>
      <c r="C233" s="1">
        <v>3000</v>
      </c>
      <c r="D233" s="6" t="str">
        <f>HYPERLINK("http://odejda-optom.org/pictures/435de102cd531994296480aeb85248ed.jpg")</f>
        <v>http://odejda-optom.org/pictures/435de102cd531994296480aeb85248ed.jpg</v>
      </c>
      <c r="E233" s="6"/>
      <c r="F233" s="1">
        <v>1</v>
      </c>
    </row>
    <row r="234" spans="1:6" outlineLevel="1" x14ac:dyDescent="0.25">
      <c r="A234" s="1">
        <v>42226</v>
      </c>
      <c r="B234" s="1" t="s">
        <v>233</v>
      </c>
      <c r="C234" s="1">
        <v>3900</v>
      </c>
      <c r="D234" s="6" t="str">
        <f>HYPERLINK("http://odejda-optom.org/pictures/560ab10501bfecd4bae1c9f813877773.jpg")</f>
        <v>http://odejda-optom.org/pictures/560ab10501bfecd4bae1c9f813877773.jpg</v>
      </c>
      <c r="E234" s="6"/>
      <c r="F234" s="1">
        <v>3</v>
      </c>
    </row>
    <row r="235" spans="1:6" outlineLevel="1" x14ac:dyDescent="0.25">
      <c r="A235" s="1">
        <v>42227</v>
      </c>
      <c r="B235" s="1" t="s">
        <v>234</v>
      </c>
      <c r="C235" s="1">
        <v>3900</v>
      </c>
      <c r="D235" s="6" t="str">
        <f>HYPERLINK("http://odejda-optom.org/pictures/560ab10501bfecd4bae1c9f813877773.jpg")</f>
        <v>http://odejda-optom.org/pictures/560ab10501bfecd4bae1c9f813877773.jpg</v>
      </c>
      <c r="E235" s="6"/>
      <c r="F235" s="1">
        <v>2</v>
      </c>
    </row>
    <row r="236" spans="1:6" outlineLevel="1" x14ac:dyDescent="0.25">
      <c r="A236" s="1">
        <v>42225</v>
      </c>
      <c r="B236" s="1" t="s">
        <v>235</v>
      </c>
      <c r="C236" s="1">
        <v>3900</v>
      </c>
      <c r="D236" s="6" t="str">
        <f>HYPERLINK("http://odejda-optom.org/pictures/560ab10501bfecd4bae1c9f813877773.jpg")</f>
        <v>http://odejda-optom.org/pictures/560ab10501bfecd4bae1c9f813877773.jpg</v>
      </c>
      <c r="E236" s="6"/>
      <c r="F236" s="1">
        <v>5</v>
      </c>
    </row>
    <row r="237" spans="1:6" outlineLevel="1" x14ac:dyDescent="0.25">
      <c r="A237" s="1">
        <v>41992</v>
      </c>
      <c r="B237" s="1" t="s">
        <v>236</v>
      </c>
      <c r="C237" s="1">
        <v>10000</v>
      </c>
      <c r="D237" s="6" t="str">
        <f>HYPERLINK("http://odejda-optom.org/pictures/42457d9c68ad8667d3d921d4e63ba520.jpg")</f>
        <v>http://odejda-optom.org/pictures/42457d9c68ad8667d3d921d4e63ba520.jpg</v>
      </c>
      <c r="E237" s="6"/>
      <c r="F237" s="1">
        <v>2</v>
      </c>
    </row>
    <row r="238" spans="1:6" outlineLevel="1" x14ac:dyDescent="0.25">
      <c r="A238" s="1">
        <v>41993</v>
      </c>
      <c r="B238" s="1" t="s">
        <v>237</v>
      </c>
      <c r="C238" s="1">
        <v>10000</v>
      </c>
      <c r="D238" s="6" t="str">
        <f>HYPERLINK("http://odejda-optom.org/pictures/42457d9c68ad8667d3d921d4e63ba520.jpg")</f>
        <v>http://odejda-optom.org/pictures/42457d9c68ad8667d3d921d4e63ba520.jpg</v>
      </c>
      <c r="E238" s="6"/>
      <c r="F238" s="1">
        <v>1</v>
      </c>
    </row>
    <row r="239" spans="1:6" outlineLevel="1" x14ac:dyDescent="0.25">
      <c r="A239" s="1">
        <v>41989</v>
      </c>
      <c r="B239" s="1" t="s">
        <v>238</v>
      </c>
      <c r="C239" s="1">
        <v>10000</v>
      </c>
      <c r="D239" s="6" t="str">
        <f>HYPERLINK("http://odejda-optom.org/pictures/42457d9c68ad8667d3d921d4e63ba520.jpg")</f>
        <v>http://odejda-optom.org/pictures/42457d9c68ad8667d3d921d4e63ba520.jpg</v>
      </c>
      <c r="E239" s="6"/>
      <c r="F239" s="1">
        <v>1</v>
      </c>
    </row>
    <row r="240" spans="1:6" outlineLevel="1" x14ac:dyDescent="0.25">
      <c r="A240" s="1">
        <v>41991</v>
      </c>
      <c r="B240" s="1" t="s">
        <v>239</v>
      </c>
      <c r="C240" s="1">
        <v>10000</v>
      </c>
      <c r="D240" s="6" t="str">
        <f>HYPERLINK("http://odejda-optom.org/pictures/42457d9c68ad8667d3d921d4e63ba520.jpg")</f>
        <v>http://odejda-optom.org/pictures/42457d9c68ad8667d3d921d4e63ba520.jpg</v>
      </c>
      <c r="E240" s="6"/>
      <c r="F240" s="1">
        <v>1</v>
      </c>
    </row>
    <row r="241" spans="1:6" outlineLevel="1" x14ac:dyDescent="0.25">
      <c r="A241" s="1">
        <v>42007</v>
      </c>
      <c r="B241" s="1" t="s">
        <v>240</v>
      </c>
      <c r="C241" s="1">
        <v>3700</v>
      </c>
      <c r="D241" s="6" t="s">
        <v>324</v>
      </c>
      <c r="E241" s="6"/>
      <c r="F241" s="1">
        <v>2</v>
      </c>
    </row>
    <row r="242" spans="1:6" outlineLevel="1" x14ac:dyDescent="0.25">
      <c r="A242" s="1">
        <v>42377</v>
      </c>
      <c r="B242" s="1" t="s">
        <v>241</v>
      </c>
      <c r="C242" s="1">
        <v>2500</v>
      </c>
      <c r="D242" s="6" t="str">
        <f>HYPERLINK("http://odejda-optom.org/pictures/5385837f1d225fbb3782f3d8283f5cea.jpg")</f>
        <v>http://odejda-optom.org/pictures/5385837f1d225fbb3782f3d8283f5cea.jpg</v>
      </c>
      <c r="E242" s="6"/>
      <c r="F242" s="1">
        <v>3</v>
      </c>
    </row>
    <row r="243" spans="1:6" outlineLevel="1" x14ac:dyDescent="0.25">
      <c r="A243" s="1">
        <v>28289</v>
      </c>
      <c r="B243" s="1" t="s">
        <v>242</v>
      </c>
      <c r="C243" s="1">
        <v>1500</v>
      </c>
      <c r="D243" s="6" t="str">
        <f>HYPERLINK("http://odejda-optom.org/pictures/rlx_613.jpg")</f>
        <v>http://odejda-optom.org/pictures/rlx_613.jpg</v>
      </c>
      <c r="E243" s="6"/>
      <c r="F243" s="1">
        <v>52</v>
      </c>
    </row>
    <row r="244" spans="1:6" outlineLevel="1" x14ac:dyDescent="0.25">
      <c r="A244" s="1">
        <v>42230</v>
      </c>
      <c r="B244" s="1" t="s">
        <v>243</v>
      </c>
      <c r="C244" s="1">
        <v>2500</v>
      </c>
      <c r="D244" s="6" t="str">
        <f>HYPERLINK("http://odejda-optom.org/pictures/befc20c5332b6441683db7eff64e0f6c.jpg")</f>
        <v>http://odejda-optom.org/pictures/befc20c5332b6441683db7eff64e0f6c.jpg</v>
      </c>
      <c r="E244" s="6"/>
      <c r="F244" s="1">
        <v>1</v>
      </c>
    </row>
    <row r="245" spans="1:6" outlineLevel="1" x14ac:dyDescent="0.25">
      <c r="A245" s="1">
        <v>42229</v>
      </c>
      <c r="B245" s="1" t="s">
        <v>244</v>
      </c>
      <c r="C245" s="1">
        <v>2500</v>
      </c>
      <c r="D245" s="6" t="str">
        <f>HYPERLINK("http://odejda-optom.org/pictures/befc20c5332b6441683db7eff64e0f6c.jpg")</f>
        <v>http://odejda-optom.org/pictures/befc20c5332b6441683db7eff64e0f6c.jpg</v>
      </c>
      <c r="E245" s="6"/>
      <c r="F245" s="1">
        <v>6</v>
      </c>
    </row>
    <row r="246" spans="1:6" outlineLevel="1" x14ac:dyDescent="0.25">
      <c r="A246" s="1">
        <v>42358</v>
      </c>
      <c r="B246" s="1" t="s">
        <v>245</v>
      </c>
      <c r="C246" s="1">
        <v>2500</v>
      </c>
      <c r="D246" s="6" t="str">
        <f t="shared" ref="D246:D251" si="8">HYPERLINK("http://odejda-optom.org/pictures/39b262804b7880ac3d75f0978959fe5f.jpg")</f>
        <v>http://odejda-optom.org/pictures/39b262804b7880ac3d75f0978959fe5f.jpg</v>
      </c>
      <c r="E246" s="6"/>
      <c r="F246" s="1">
        <v>5</v>
      </c>
    </row>
    <row r="247" spans="1:6" outlineLevel="1" x14ac:dyDescent="0.25">
      <c r="A247" s="1">
        <v>42356</v>
      </c>
      <c r="B247" s="1" t="s">
        <v>246</v>
      </c>
      <c r="C247" s="1">
        <v>2500</v>
      </c>
      <c r="D247" s="6" t="str">
        <f t="shared" si="8"/>
        <v>http://odejda-optom.org/pictures/39b262804b7880ac3d75f0978959fe5f.jpg</v>
      </c>
      <c r="E247" s="6"/>
      <c r="F247" s="1">
        <v>1</v>
      </c>
    </row>
    <row r="248" spans="1:6" outlineLevel="1" x14ac:dyDescent="0.25">
      <c r="A248" s="1">
        <v>42360</v>
      </c>
      <c r="B248" s="1" t="s">
        <v>247</v>
      </c>
      <c r="C248" s="1">
        <v>2500</v>
      </c>
      <c r="D248" s="6" t="s">
        <v>315</v>
      </c>
      <c r="E248" s="6"/>
      <c r="F248" s="1">
        <v>1</v>
      </c>
    </row>
    <row r="249" spans="1:6" outlineLevel="1" x14ac:dyDescent="0.25">
      <c r="A249" s="1">
        <v>42353</v>
      </c>
      <c r="B249" s="1" t="s">
        <v>248</v>
      </c>
      <c r="C249" s="1">
        <v>2500</v>
      </c>
      <c r="D249" s="6" t="str">
        <f t="shared" si="8"/>
        <v>http://odejda-optom.org/pictures/39b262804b7880ac3d75f0978959fe5f.jpg</v>
      </c>
      <c r="E249" s="6"/>
      <c r="F249" s="1">
        <v>1</v>
      </c>
    </row>
    <row r="250" spans="1:6" outlineLevel="1" x14ac:dyDescent="0.25">
      <c r="A250" s="1">
        <v>42359</v>
      </c>
      <c r="B250" s="1" t="s">
        <v>249</v>
      </c>
      <c r="C250" s="1">
        <v>2500</v>
      </c>
      <c r="D250" s="6" t="s">
        <v>315</v>
      </c>
      <c r="E250" s="6"/>
      <c r="F250" s="1">
        <v>3</v>
      </c>
    </row>
    <row r="251" spans="1:6" outlineLevel="1" x14ac:dyDescent="0.25">
      <c r="A251" s="1">
        <v>42357</v>
      </c>
      <c r="B251" s="1" t="s">
        <v>250</v>
      </c>
      <c r="C251" s="1">
        <v>2500</v>
      </c>
      <c r="D251" s="6" t="str">
        <f t="shared" si="8"/>
        <v>http://odejda-optom.org/pictures/39b262804b7880ac3d75f0978959fe5f.jpg</v>
      </c>
      <c r="E251" s="6"/>
      <c r="F251" s="1">
        <v>1</v>
      </c>
    </row>
    <row r="252" spans="1:6" outlineLevel="1" x14ac:dyDescent="0.25">
      <c r="A252" s="1">
        <v>42361</v>
      </c>
      <c r="B252" s="1" t="s">
        <v>251</v>
      </c>
      <c r="C252" s="1">
        <v>2500</v>
      </c>
      <c r="D252" s="6" t="s">
        <v>315</v>
      </c>
      <c r="E252" s="6"/>
      <c r="F252" s="1">
        <v>3</v>
      </c>
    </row>
    <row r="253" spans="1:6" outlineLevel="1" x14ac:dyDescent="0.25">
      <c r="A253" s="1">
        <v>44795</v>
      </c>
      <c r="B253" s="1" t="s">
        <v>252</v>
      </c>
      <c r="C253" s="1">
        <v>3500</v>
      </c>
      <c r="D253" s="6" t="str">
        <f t="shared" ref="D253:D262" si="9">HYPERLINK("http://odejda-optom.org/pictures/82005efe2825c0cdfght8m678ac05bc68e69a3b329.jpg")</f>
        <v>http://odejda-optom.org/pictures/82005efe2825c0cdfght8m678ac05bc68e69a3b329.jpg</v>
      </c>
      <c r="E253" s="6"/>
      <c r="F253" s="1">
        <v>5</v>
      </c>
    </row>
    <row r="254" spans="1:6" outlineLevel="1" x14ac:dyDescent="0.25">
      <c r="A254" s="1">
        <v>44797</v>
      </c>
      <c r="B254" s="1" t="s">
        <v>253</v>
      </c>
      <c r="C254" s="1">
        <v>3500</v>
      </c>
      <c r="D254" s="6" t="str">
        <f t="shared" si="9"/>
        <v>http://odejda-optom.org/pictures/82005efe2825c0cdfght8m678ac05bc68e69a3b329.jpg</v>
      </c>
      <c r="E254" s="6"/>
      <c r="F254" s="1">
        <v>4</v>
      </c>
    </row>
    <row r="255" spans="1:6" outlineLevel="1" x14ac:dyDescent="0.25">
      <c r="A255" s="1">
        <v>44791</v>
      </c>
      <c r="B255" s="1" t="s">
        <v>254</v>
      </c>
      <c r="C255" s="1">
        <v>3500</v>
      </c>
      <c r="D255" s="6" t="str">
        <f t="shared" si="9"/>
        <v>http://odejda-optom.org/pictures/82005efe2825c0cdfght8m678ac05bc68e69a3b329.jpg</v>
      </c>
      <c r="E255" s="6"/>
      <c r="F255" s="1">
        <v>3</v>
      </c>
    </row>
    <row r="256" spans="1:6" outlineLevel="1" x14ac:dyDescent="0.25">
      <c r="A256" s="1">
        <v>44798</v>
      </c>
      <c r="B256" s="1" t="s">
        <v>255</v>
      </c>
      <c r="C256" s="1">
        <v>3500</v>
      </c>
      <c r="D256" s="6" t="str">
        <f t="shared" si="9"/>
        <v>http://odejda-optom.org/pictures/82005efe2825c0cdfght8m678ac05bc68e69a3b329.jpg</v>
      </c>
      <c r="E256" s="6"/>
      <c r="F256" s="1">
        <v>4</v>
      </c>
    </row>
    <row r="257" spans="1:6" outlineLevel="1" x14ac:dyDescent="0.25">
      <c r="A257" s="1">
        <v>44792</v>
      </c>
      <c r="B257" s="1" t="s">
        <v>256</v>
      </c>
      <c r="C257" s="1">
        <v>3500</v>
      </c>
      <c r="D257" s="6" t="str">
        <f t="shared" si="9"/>
        <v>http://odejda-optom.org/pictures/82005efe2825c0cdfght8m678ac05bc68e69a3b329.jpg</v>
      </c>
      <c r="E257" s="6"/>
      <c r="F257" s="1">
        <v>3</v>
      </c>
    </row>
    <row r="258" spans="1:6" outlineLevel="1" x14ac:dyDescent="0.25">
      <c r="A258" s="1">
        <v>44799</v>
      </c>
      <c r="B258" s="1" t="s">
        <v>257</v>
      </c>
      <c r="C258" s="1">
        <v>3500</v>
      </c>
      <c r="D258" s="6" t="str">
        <f t="shared" si="9"/>
        <v>http://odejda-optom.org/pictures/82005efe2825c0cdfght8m678ac05bc68e69a3b329.jpg</v>
      </c>
      <c r="E258" s="6"/>
      <c r="F258" s="1">
        <v>5</v>
      </c>
    </row>
    <row r="259" spans="1:6" outlineLevel="1" x14ac:dyDescent="0.25">
      <c r="A259" s="1">
        <v>44793</v>
      </c>
      <c r="B259" s="1" t="s">
        <v>258</v>
      </c>
      <c r="C259" s="1">
        <v>3500</v>
      </c>
      <c r="D259" s="6" t="str">
        <f t="shared" si="9"/>
        <v>http://odejda-optom.org/pictures/82005efe2825c0cdfght8m678ac05bc68e69a3b329.jpg</v>
      </c>
      <c r="E259" s="6"/>
      <c r="F259" s="1">
        <v>1</v>
      </c>
    </row>
    <row r="260" spans="1:6" outlineLevel="1" x14ac:dyDescent="0.25">
      <c r="A260" s="1">
        <v>44800</v>
      </c>
      <c r="B260" s="1" t="s">
        <v>259</v>
      </c>
      <c r="C260" s="1">
        <v>3500</v>
      </c>
      <c r="D260" s="6" t="str">
        <f t="shared" si="9"/>
        <v>http://odejda-optom.org/pictures/82005efe2825c0cdfght8m678ac05bc68e69a3b329.jpg</v>
      </c>
      <c r="E260" s="6"/>
      <c r="F260" s="1">
        <v>2</v>
      </c>
    </row>
    <row r="261" spans="1:6" outlineLevel="1" x14ac:dyDescent="0.25">
      <c r="A261" s="1">
        <v>44794</v>
      </c>
      <c r="B261" s="1" t="s">
        <v>260</v>
      </c>
      <c r="C261" s="1">
        <v>3500</v>
      </c>
      <c r="D261" s="6" t="str">
        <f t="shared" si="9"/>
        <v>http://odejda-optom.org/pictures/82005efe2825c0cdfght8m678ac05bc68e69a3b329.jpg</v>
      </c>
      <c r="E261" s="6"/>
      <c r="F261" s="1">
        <v>1</v>
      </c>
    </row>
    <row r="262" spans="1:6" outlineLevel="1" x14ac:dyDescent="0.25">
      <c r="A262" s="1">
        <v>44801</v>
      </c>
      <c r="B262" s="1" t="s">
        <v>261</v>
      </c>
      <c r="C262" s="1">
        <v>3500</v>
      </c>
      <c r="D262" s="6" t="str">
        <f t="shared" si="9"/>
        <v>http://odejda-optom.org/pictures/82005efe2825c0cdfght8m678ac05bc68e69a3b329.jpg</v>
      </c>
      <c r="E262" s="6"/>
      <c r="F262" s="1">
        <v>3</v>
      </c>
    </row>
    <row r="263" spans="1:6" outlineLevel="1" x14ac:dyDescent="0.25">
      <c r="A263" s="1">
        <v>45183</v>
      </c>
      <c r="B263" s="1" t="s">
        <v>262</v>
      </c>
      <c r="C263" s="1">
        <v>6000</v>
      </c>
      <c r="D263" s="6" t="str">
        <f t="shared" ref="D263:D268" si="10">HYPERLINK("http://odejda-optom.org/pictures/f84e1e740b35d4b078df64fecc3cxfyb679k70879c5195.jpg")</f>
        <v>http://odejda-optom.org/pictures/f84e1e740b35d4b078df64fecc3cxfyb679k70879c5195.jpg</v>
      </c>
      <c r="E263" s="6"/>
      <c r="F263" s="1">
        <v>1</v>
      </c>
    </row>
    <row r="264" spans="1:6" outlineLevel="1" x14ac:dyDescent="0.25">
      <c r="A264" s="1">
        <v>45184</v>
      </c>
      <c r="B264" s="1" t="s">
        <v>263</v>
      </c>
      <c r="C264" s="1">
        <v>6000</v>
      </c>
      <c r="D264" s="6" t="str">
        <f t="shared" si="10"/>
        <v>http://odejda-optom.org/pictures/f84e1e740b35d4b078df64fecc3cxfyb679k70879c5195.jpg</v>
      </c>
      <c r="E264" s="6"/>
      <c r="F264" s="1">
        <v>1</v>
      </c>
    </row>
    <row r="265" spans="1:6" outlineLevel="1" x14ac:dyDescent="0.25">
      <c r="A265" s="1">
        <v>45185</v>
      </c>
      <c r="B265" s="1" t="s">
        <v>264</v>
      </c>
      <c r="C265" s="1">
        <v>6000</v>
      </c>
      <c r="D265" s="6" t="str">
        <f t="shared" si="10"/>
        <v>http://odejda-optom.org/pictures/f84e1e740b35d4b078df64fecc3cxfyb679k70879c5195.jpg</v>
      </c>
      <c r="E265" s="6"/>
      <c r="F265" s="1">
        <v>3</v>
      </c>
    </row>
    <row r="266" spans="1:6" outlineLevel="1" x14ac:dyDescent="0.25">
      <c r="A266" s="1">
        <v>45186</v>
      </c>
      <c r="B266" s="1" t="s">
        <v>265</v>
      </c>
      <c r="C266" s="1">
        <v>6000</v>
      </c>
      <c r="D266" s="6" t="str">
        <f t="shared" si="10"/>
        <v>http://odejda-optom.org/pictures/f84e1e740b35d4b078df64fecc3cxfyb679k70879c5195.jpg</v>
      </c>
      <c r="E266" s="6"/>
      <c r="F266" s="1">
        <v>1</v>
      </c>
    </row>
    <row r="267" spans="1:6" outlineLevel="1" x14ac:dyDescent="0.25">
      <c r="A267" s="1">
        <v>45187</v>
      </c>
      <c r="B267" s="1" t="s">
        <v>266</v>
      </c>
      <c r="C267" s="1">
        <v>6000</v>
      </c>
      <c r="D267" s="6" t="str">
        <f t="shared" si="10"/>
        <v>http://odejda-optom.org/pictures/f84e1e740b35d4b078df64fecc3cxfyb679k70879c5195.jpg</v>
      </c>
      <c r="E267" s="6"/>
      <c r="F267" s="1">
        <v>2</v>
      </c>
    </row>
    <row r="268" spans="1:6" outlineLevel="1" x14ac:dyDescent="0.25">
      <c r="A268" s="1">
        <v>45188</v>
      </c>
      <c r="B268" s="1" t="s">
        <v>267</v>
      </c>
      <c r="C268" s="1">
        <v>6000</v>
      </c>
      <c r="D268" s="6" t="str">
        <f t="shared" si="10"/>
        <v>http://odejda-optom.org/pictures/f84e1e740b35d4b078df64fecc3cxfyb679k70879c5195.jpg</v>
      </c>
      <c r="E268" s="6"/>
      <c r="F268" s="1">
        <v>1</v>
      </c>
    </row>
    <row r="269" spans="1:6" outlineLevel="1" x14ac:dyDescent="0.25">
      <c r="A269" s="1">
        <v>45178</v>
      </c>
      <c r="B269" s="1" t="s">
        <v>268</v>
      </c>
      <c r="C269" s="1">
        <v>4000</v>
      </c>
      <c r="D269" s="6" t="str">
        <f>HYPERLINK("http://odejda-optom.org/pictures/b28212b7c32b9c09a18ef638189br67hnui6dd5.jpg")</f>
        <v>http://odejda-optom.org/pictures/b28212b7c32b9c09a18ef638189br67hnui6dd5.jpg</v>
      </c>
      <c r="E269" s="6"/>
      <c r="F269" s="1">
        <v>1</v>
      </c>
    </row>
    <row r="270" spans="1:6" outlineLevel="1" x14ac:dyDescent="0.25">
      <c r="A270" s="1">
        <v>45179</v>
      </c>
      <c r="B270" s="1" t="s">
        <v>269</v>
      </c>
      <c r="C270" s="1">
        <v>4000</v>
      </c>
      <c r="D270" s="6" t="str">
        <f>HYPERLINK("http://odejda-optom.org/pictures/b28212b7c32b9c09a18ef638189br67hnui6dd5.jpg")</f>
        <v>http://odejda-optom.org/pictures/b28212b7c32b9c09a18ef638189br67hnui6dd5.jpg</v>
      </c>
      <c r="E270" s="6"/>
      <c r="F270" s="1">
        <v>1</v>
      </c>
    </row>
    <row r="271" spans="1:6" outlineLevel="1" x14ac:dyDescent="0.25">
      <c r="A271" s="1">
        <v>45180</v>
      </c>
      <c r="B271" s="1" t="s">
        <v>270</v>
      </c>
      <c r="C271" s="1">
        <v>4000</v>
      </c>
      <c r="D271" s="6" t="str">
        <f>HYPERLINK("http://odejda-optom.org/pictures/b28212b7c32b9c09a18ef638189br67hnui6dd5.jpg")</f>
        <v>http://odejda-optom.org/pictures/b28212b7c32b9c09a18ef638189br67hnui6dd5.jpg</v>
      </c>
      <c r="E271" s="6"/>
      <c r="F271" s="1">
        <v>1</v>
      </c>
    </row>
    <row r="272" spans="1:6" outlineLevel="1" x14ac:dyDescent="0.25">
      <c r="A272" s="1">
        <v>45181</v>
      </c>
      <c r="B272" s="1" t="s">
        <v>271</v>
      </c>
      <c r="C272" s="1">
        <v>4000</v>
      </c>
      <c r="D272" s="6" t="str">
        <f>HYPERLINK("http://odejda-optom.org/pictures/b28212b7c32b9c09a18ef638189br67hnui6dd5.jpg")</f>
        <v>http://odejda-optom.org/pictures/b28212b7c32b9c09a18ef638189br67hnui6dd5.jpg</v>
      </c>
      <c r="E272" s="6"/>
      <c r="F272" s="1">
        <v>1</v>
      </c>
    </row>
    <row r="273" spans="1:6" outlineLevel="1" x14ac:dyDescent="0.25">
      <c r="A273" s="1">
        <v>45182</v>
      </c>
      <c r="B273" s="1" t="s">
        <v>272</v>
      </c>
      <c r="C273" s="1">
        <v>4000</v>
      </c>
      <c r="D273" s="6" t="str">
        <f>HYPERLINK("http://odejda-optom.org/pictures/b28212b7c32b9c09a18ef638189br67hnui6dd5.jpg")</f>
        <v>http://odejda-optom.org/pictures/b28212b7c32b9c09a18ef638189br67hnui6dd5.jpg</v>
      </c>
      <c r="E273" s="6"/>
      <c r="F273" s="1">
        <v>2</v>
      </c>
    </row>
    <row r="274" spans="1:6" outlineLevel="1" x14ac:dyDescent="0.25">
      <c r="A274" s="1">
        <v>45171</v>
      </c>
      <c r="B274" s="1" t="s">
        <v>273</v>
      </c>
      <c r="C274" s="1">
        <v>3900</v>
      </c>
      <c r="D274" s="6" t="str">
        <f>HYPERLINK("http://odejda-optom.org/pictures/3f849e61f993c465f3e9d295f059sdgb8680696.jpg")</f>
        <v>http://odejda-optom.org/pictures/3f849e61f993c465f3e9d295f059sdgb8680696.jpg</v>
      </c>
      <c r="E274" s="6"/>
      <c r="F274" s="1">
        <v>3</v>
      </c>
    </row>
    <row r="275" spans="1:6" outlineLevel="1" x14ac:dyDescent="0.25">
      <c r="A275" s="1">
        <v>45189</v>
      </c>
      <c r="B275" s="1" t="s">
        <v>274</v>
      </c>
      <c r="C275" s="1">
        <v>3900</v>
      </c>
      <c r="D275" s="6" t="str">
        <f>HYPERLINK("http://odejda-optom.org/pictures/9324d9ff760c1834d8d56c88xdgfn7899fcba8436.jpg")</f>
        <v>http://odejda-optom.org/pictures/9324d9ff760c1834d8d56c88xdgfn7899fcba8436.jpg</v>
      </c>
      <c r="E275" s="6"/>
      <c r="F275" s="1">
        <v>3</v>
      </c>
    </row>
    <row r="276" spans="1:6" outlineLevel="1" x14ac:dyDescent="0.25">
      <c r="A276" s="1">
        <v>45172</v>
      </c>
      <c r="B276" s="1" t="s">
        <v>275</v>
      </c>
      <c r="C276" s="1">
        <v>3900</v>
      </c>
      <c r="D276" s="6" t="str">
        <f>HYPERLINK("http://odejda-optom.org/pictures/3f849e61f993c465f3e9d295f059sdgb8680696.jpg")</f>
        <v>http://odejda-optom.org/pictures/3f849e61f993c465f3e9d295f059sdgb8680696.jpg</v>
      </c>
      <c r="E276" s="6"/>
      <c r="F276" s="1">
        <v>4</v>
      </c>
    </row>
    <row r="277" spans="1:6" outlineLevel="1" x14ac:dyDescent="0.25">
      <c r="A277" s="1">
        <v>45190</v>
      </c>
      <c r="B277" s="1" t="s">
        <v>276</v>
      </c>
      <c r="C277" s="1">
        <v>3900</v>
      </c>
      <c r="D277" s="6" t="str">
        <f>HYPERLINK("http://odejda-optom.org/pictures/9324d9ff760c1834d8d56c88xdgfn7899fcba8436.jpg")</f>
        <v>http://odejda-optom.org/pictures/9324d9ff760c1834d8d56c88xdgfn7899fcba8436.jpg</v>
      </c>
      <c r="E277" s="6"/>
      <c r="F277" s="1">
        <v>3</v>
      </c>
    </row>
    <row r="278" spans="1:6" outlineLevel="1" x14ac:dyDescent="0.25">
      <c r="A278" s="1">
        <v>45173</v>
      </c>
      <c r="B278" s="1" t="s">
        <v>277</v>
      </c>
      <c r="C278" s="1">
        <v>3900</v>
      </c>
      <c r="D278" s="6" t="str">
        <f>HYPERLINK("http://odejda-optom.org/pictures/3f849e61f993c465f3e9d295f059sdgb8680696.jpg")</f>
        <v>http://odejda-optom.org/pictures/3f849e61f993c465f3e9d295f059sdgb8680696.jpg</v>
      </c>
      <c r="E278" s="6"/>
      <c r="F278" s="1">
        <v>3</v>
      </c>
    </row>
    <row r="279" spans="1:6" outlineLevel="1" x14ac:dyDescent="0.25">
      <c r="A279" s="1">
        <v>45191</v>
      </c>
      <c r="B279" s="1" t="s">
        <v>278</v>
      </c>
      <c r="C279" s="1">
        <v>3900</v>
      </c>
      <c r="D279" s="6" t="str">
        <f>HYPERLINK("http://odejda-optom.org/pictures/9324d9ff760c1834d8d56c88xdgfn7899fcba8436.jpg")</f>
        <v>http://odejda-optom.org/pictures/9324d9ff760c1834d8d56c88xdgfn7899fcba8436.jpg</v>
      </c>
      <c r="E279" s="6"/>
      <c r="F279" s="1">
        <v>3</v>
      </c>
    </row>
    <row r="280" spans="1:6" outlineLevel="1" x14ac:dyDescent="0.25">
      <c r="A280" s="1">
        <v>45174</v>
      </c>
      <c r="B280" s="1" t="s">
        <v>279</v>
      </c>
      <c r="C280" s="1">
        <v>3900</v>
      </c>
      <c r="D280" s="6" t="str">
        <f>HYPERLINK("http://odejda-optom.org/pictures/3f849e61f993c465f3e9d295f059sdgb8680696.jpg")</f>
        <v>http://odejda-optom.org/pictures/3f849e61f993c465f3e9d295f059sdgb8680696.jpg</v>
      </c>
      <c r="E280" s="6"/>
      <c r="F280" s="1">
        <v>2</v>
      </c>
    </row>
    <row r="281" spans="1:6" outlineLevel="1" x14ac:dyDescent="0.25">
      <c r="A281" s="1">
        <v>45192</v>
      </c>
      <c r="B281" s="1" t="s">
        <v>280</v>
      </c>
      <c r="C281" s="1">
        <v>3900</v>
      </c>
      <c r="D281" s="6" t="str">
        <f>HYPERLINK("http://odejda-optom.org/pictures/9324d9ff760c1834d8d56c88xdgfn7899fcba8436.jpg")</f>
        <v>http://odejda-optom.org/pictures/9324d9ff760c1834d8d56c88xdgfn7899fcba8436.jpg</v>
      </c>
      <c r="E281" s="6"/>
      <c r="F281" s="1">
        <v>2</v>
      </c>
    </row>
    <row r="282" spans="1:6" outlineLevel="1" x14ac:dyDescent="0.25">
      <c r="A282" s="1">
        <v>45175</v>
      </c>
      <c r="B282" s="1" t="s">
        <v>281</v>
      </c>
      <c r="C282" s="1">
        <v>3900</v>
      </c>
      <c r="D282" s="6" t="str">
        <f>HYPERLINK("http://odejda-optom.org/pictures/3f849e61f993c465f3e9d295f059sdgb8680696.jpg")</f>
        <v>http://odejda-optom.org/pictures/3f849e61f993c465f3e9d295f059sdgb8680696.jpg</v>
      </c>
      <c r="E282" s="6"/>
      <c r="F282" s="1">
        <v>5</v>
      </c>
    </row>
    <row r="283" spans="1:6" outlineLevel="1" x14ac:dyDescent="0.25">
      <c r="A283" s="1">
        <v>45193</v>
      </c>
      <c r="B283" s="1" t="s">
        <v>282</v>
      </c>
      <c r="C283" s="1">
        <v>3900</v>
      </c>
      <c r="D283" s="6" t="str">
        <f>HYPERLINK("http://odejda-optom.org/pictures/9324d9ff760c1834d8d56c88xdgfn7899fcba8436.jpg")</f>
        <v>http://odejda-optom.org/pictures/9324d9ff760c1834d8d56c88xdgfn7899fcba8436.jpg</v>
      </c>
      <c r="E283" s="6"/>
      <c r="F283" s="1">
        <v>3</v>
      </c>
    </row>
    <row r="284" spans="1:6" outlineLevel="1" x14ac:dyDescent="0.25">
      <c r="A284" s="1">
        <v>20892</v>
      </c>
      <c r="B284" s="1" t="s">
        <v>283</v>
      </c>
      <c r="C284" s="1">
        <v>1500</v>
      </c>
      <c r="D284" s="6" t="s">
        <v>316</v>
      </c>
      <c r="E284" s="5"/>
      <c r="F284" s="1">
        <v>2</v>
      </c>
    </row>
  </sheetData>
  <mergeCells count="285">
    <mergeCell ref="A3:A4"/>
    <mergeCell ref="B3:B4"/>
    <mergeCell ref="C3:C4"/>
    <mergeCell ref="D3:E4"/>
    <mergeCell ref="D9:E9"/>
    <mergeCell ref="D10:E10"/>
    <mergeCell ref="D11:E11"/>
    <mergeCell ref="D12:E12"/>
    <mergeCell ref="D13:E13"/>
    <mergeCell ref="D5:E5"/>
    <mergeCell ref="D6:E6"/>
    <mergeCell ref="D7:E7"/>
    <mergeCell ref="D8:E8"/>
    <mergeCell ref="D19:E19"/>
    <mergeCell ref="D20:E20"/>
    <mergeCell ref="D21:E21"/>
    <mergeCell ref="F3:F4"/>
    <mergeCell ref="D39:E39"/>
    <mergeCell ref="D22:E22"/>
    <mergeCell ref="D23:E23"/>
    <mergeCell ref="D14:E14"/>
    <mergeCell ref="D15:E15"/>
    <mergeCell ref="D16:E16"/>
    <mergeCell ref="D17:E17"/>
    <mergeCell ref="D18:E18"/>
    <mergeCell ref="D29:E29"/>
    <mergeCell ref="D30:E30"/>
    <mergeCell ref="D34:E34"/>
    <mergeCell ref="D35:E35"/>
    <mergeCell ref="D36:E36"/>
    <mergeCell ref="D37:E37"/>
    <mergeCell ref="D38:E38"/>
    <mergeCell ref="D31:E31"/>
    <mergeCell ref="D32:E32"/>
    <mergeCell ref="D33:E33"/>
    <mergeCell ref="D24:E24"/>
    <mergeCell ref="D25:E25"/>
    <mergeCell ref="D26:E26"/>
    <mergeCell ref="D27:E27"/>
    <mergeCell ref="D28:E28"/>
    <mergeCell ref="D44:E44"/>
    <mergeCell ref="D45:E45"/>
    <mergeCell ref="D46:E46"/>
    <mergeCell ref="D47:E47"/>
    <mergeCell ref="D48:E48"/>
    <mergeCell ref="D40:E40"/>
    <mergeCell ref="D41:E41"/>
    <mergeCell ref="D42:E42"/>
    <mergeCell ref="D43:E4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82:E82"/>
    <mergeCell ref="D83:E83"/>
    <mergeCell ref="D84:E84"/>
    <mergeCell ref="D79:E79"/>
    <mergeCell ref="D80:E80"/>
    <mergeCell ref="D81:E81"/>
    <mergeCell ref="D89:E89"/>
    <mergeCell ref="D90:E90"/>
    <mergeCell ref="D91:E91"/>
    <mergeCell ref="D92:E92"/>
    <mergeCell ref="D93:E93"/>
    <mergeCell ref="D85:E85"/>
    <mergeCell ref="D86:E86"/>
    <mergeCell ref="D87:E87"/>
    <mergeCell ref="D88:E88"/>
    <mergeCell ref="D99:E99"/>
    <mergeCell ref="D100:E100"/>
    <mergeCell ref="D101:E101"/>
    <mergeCell ref="D102:E102"/>
    <mergeCell ref="D94:E94"/>
    <mergeCell ref="D95:E95"/>
    <mergeCell ref="D96:E96"/>
    <mergeCell ref="D97:E97"/>
    <mergeCell ref="D98:E98"/>
    <mergeCell ref="D112:E112"/>
    <mergeCell ref="D113:E113"/>
    <mergeCell ref="D114:E114"/>
    <mergeCell ref="D111:E111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D123:E123"/>
    <mergeCell ref="D124:E124"/>
    <mergeCell ref="D125:E125"/>
    <mergeCell ref="D126:E126"/>
    <mergeCell ref="D120:E120"/>
    <mergeCell ref="D121:E121"/>
    <mergeCell ref="D122:E122"/>
    <mergeCell ref="D115:E115"/>
    <mergeCell ref="D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27:E127"/>
    <mergeCell ref="D128:E128"/>
    <mergeCell ref="D129:E129"/>
    <mergeCell ref="D130:E130"/>
    <mergeCell ref="D131:E131"/>
    <mergeCell ref="D142:E142"/>
    <mergeCell ref="D143:E143"/>
    <mergeCell ref="D144:E144"/>
    <mergeCell ref="D145:E145"/>
    <mergeCell ref="D146:E146"/>
    <mergeCell ref="D137:E137"/>
    <mergeCell ref="D138:E138"/>
    <mergeCell ref="D139:E139"/>
    <mergeCell ref="D140:E140"/>
    <mergeCell ref="D141:E141"/>
    <mergeCell ref="D152:E152"/>
    <mergeCell ref="D153:E153"/>
    <mergeCell ref="D154:E154"/>
    <mergeCell ref="D155:E155"/>
    <mergeCell ref="D156:E156"/>
    <mergeCell ref="D147:E147"/>
    <mergeCell ref="D148:E148"/>
    <mergeCell ref="D149:E149"/>
    <mergeCell ref="D150:E150"/>
    <mergeCell ref="D151:E151"/>
    <mergeCell ref="D162:E162"/>
    <mergeCell ref="D163:E163"/>
    <mergeCell ref="D164:E164"/>
    <mergeCell ref="D165:E165"/>
    <mergeCell ref="D166:E166"/>
    <mergeCell ref="D157:E157"/>
    <mergeCell ref="D158:E158"/>
    <mergeCell ref="D159:E159"/>
    <mergeCell ref="D160:E160"/>
    <mergeCell ref="D161:E161"/>
    <mergeCell ref="D177:E177"/>
    <mergeCell ref="D178:E178"/>
    <mergeCell ref="D172:E172"/>
    <mergeCell ref="D173:E173"/>
    <mergeCell ref="D174:E174"/>
    <mergeCell ref="D175:E175"/>
    <mergeCell ref="D176:E176"/>
    <mergeCell ref="D167:E167"/>
    <mergeCell ref="D168:E168"/>
    <mergeCell ref="D169:E169"/>
    <mergeCell ref="D170:E170"/>
    <mergeCell ref="D171:E171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194:E194"/>
    <mergeCell ref="D195:E195"/>
    <mergeCell ref="D196:E196"/>
    <mergeCell ref="D197:E197"/>
    <mergeCell ref="D198:E198"/>
    <mergeCell ref="D189:E189"/>
    <mergeCell ref="D190:E190"/>
    <mergeCell ref="D191:E191"/>
    <mergeCell ref="D192:E192"/>
    <mergeCell ref="D193:E193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224:E224"/>
    <mergeCell ref="D221:E221"/>
    <mergeCell ref="D225:E225"/>
    <mergeCell ref="D227:E227"/>
    <mergeCell ref="D228:E228"/>
    <mergeCell ref="D219:E219"/>
    <mergeCell ref="D220:E220"/>
    <mergeCell ref="D222:E222"/>
    <mergeCell ref="D223:E223"/>
    <mergeCell ref="D226:E226"/>
    <mergeCell ref="D236:E236"/>
    <mergeCell ref="D237:E237"/>
    <mergeCell ref="D238:E238"/>
    <mergeCell ref="D239:E239"/>
    <mergeCell ref="D240:E240"/>
    <mergeCell ref="D234:E234"/>
    <mergeCell ref="D235:E235"/>
    <mergeCell ref="D229:E229"/>
    <mergeCell ref="D230:E230"/>
    <mergeCell ref="D231:E231"/>
    <mergeCell ref="D232:E232"/>
    <mergeCell ref="D233:E233"/>
    <mergeCell ref="D246:E246"/>
    <mergeCell ref="D247:E247"/>
    <mergeCell ref="D248:E248"/>
    <mergeCell ref="D249:E249"/>
    <mergeCell ref="D250:E250"/>
    <mergeCell ref="D241:E241"/>
    <mergeCell ref="D242:E242"/>
    <mergeCell ref="D243:E243"/>
    <mergeCell ref="D244:E244"/>
    <mergeCell ref="D245:E245"/>
    <mergeCell ref="D265:E265"/>
    <mergeCell ref="D256:E256"/>
    <mergeCell ref="D257:E257"/>
    <mergeCell ref="D258:E258"/>
    <mergeCell ref="D259:E259"/>
    <mergeCell ref="D260:E260"/>
    <mergeCell ref="D251:E251"/>
    <mergeCell ref="D252:E252"/>
    <mergeCell ref="D253:E253"/>
    <mergeCell ref="D254:E254"/>
    <mergeCell ref="D255:E255"/>
    <mergeCell ref="D281:E281"/>
    <mergeCell ref="D282:E282"/>
    <mergeCell ref="D283:E283"/>
    <mergeCell ref="D284:E284"/>
    <mergeCell ref="D276:E276"/>
    <mergeCell ref="D277:E277"/>
    <mergeCell ref="D278:E278"/>
    <mergeCell ref="D279:E279"/>
    <mergeCell ref="D280:E280"/>
    <mergeCell ref="D271:E271"/>
    <mergeCell ref="D272:E272"/>
    <mergeCell ref="D273:E273"/>
    <mergeCell ref="D274:E274"/>
    <mergeCell ref="D275:E275"/>
    <mergeCell ref="D266:E266"/>
    <mergeCell ref="D267:E267"/>
    <mergeCell ref="D268:E268"/>
    <mergeCell ref="D269:E269"/>
    <mergeCell ref="D270:E270"/>
    <mergeCell ref="D261:E261"/>
    <mergeCell ref="D262:E262"/>
    <mergeCell ref="D263:E263"/>
    <mergeCell ref="D264:E264"/>
  </mergeCells>
  <hyperlinks>
    <hyperlink ref="D7" r:id="rId1"/>
    <hyperlink ref="D9" r:id="rId2"/>
    <hyperlink ref="D12" r:id="rId3"/>
    <hyperlink ref="D33" r:id="rId4"/>
    <hyperlink ref="D34" r:id="rId5"/>
    <hyperlink ref="D35" r:id="rId6"/>
    <hyperlink ref="D38" r:id="rId7"/>
    <hyperlink ref="D40" r:id="rId8"/>
    <hyperlink ref="D42" r:id="rId9"/>
    <hyperlink ref="D44" r:id="rId10"/>
    <hyperlink ref="D50" r:id="rId11"/>
    <hyperlink ref="D51" r:id="rId12"/>
    <hyperlink ref="D52" r:id="rId13"/>
    <hyperlink ref="D53" r:id="rId14"/>
    <hyperlink ref="D82" r:id="rId15"/>
    <hyperlink ref="D83" r:id="rId16"/>
    <hyperlink ref="D84" r:id="rId17"/>
    <hyperlink ref="D85" r:id="rId18"/>
    <hyperlink ref="D87" r:id="rId19"/>
    <hyperlink ref="D89" r:id="rId20"/>
    <hyperlink ref="D91" r:id="rId21"/>
    <hyperlink ref="D94" r:id="rId22"/>
    <hyperlink ref="D97" r:id="rId23"/>
    <hyperlink ref="D98" r:id="rId24"/>
    <hyperlink ref="D99" r:id="rId25"/>
    <hyperlink ref="D101" r:id="rId26"/>
    <hyperlink ref="D102" r:id="rId27"/>
    <hyperlink ref="D104" r:id="rId28"/>
    <hyperlink ref="D106" r:id="rId29"/>
    <hyperlink ref="D105" r:id="rId30"/>
    <hyperlink ref="D111" r:id="rId31"/>
    <hyperlink ref="D112" r:id="rId32"/>
    <hyperlink ref="D116" r:id="rId33"/>
    <hyperlink ref="D118" r:id="rId34"/>
    <hyperlink ref="D119" r:id="rId35"/>
    <hyperlink ref="D134" r:id="rId36"/>
    <hyperlink ref="D136" r:id="rId37"/>
    <hyperlink ref="D149" r:id="rId38"/>
    <hyperlink ref="D150" r:id="rId39"/>
    <hyperlink ref="D152" r:id="rId40"/>
    <hyperlink ref="D155" r:id="rId41"/>
    <hyperlink ref="D156" r:id="rId42"/>
    <hyperlink ref="D157" r:id="rId43"/>
    <hyperlink ref="D159" r:id="rId44"/>
    <hyperlink ref="D161" r:id="rId45"/>
    <hyperlink ref="D162" r:id="rId46"/>
    <hyperlink ref="D163" r:id="rId47"/>
    <hyperlink ref="D165" r:id="rId48"/>
    <hyperlink ref="D160" r:id="rId49"/>
    <hyperlink ref="D164" r:id="rId50"/>
    <hyperlink ref="D167" r:id="rId51"/>
    <hyperlink ref="D176" r:id="rId52"/>
    <hyperlink ref="D178" r:id="rId53"/>
    <hyperlink ref="D179" r:id="rId54"/>
    <hyperlink ref="D181" r:id="rId55"/>
    <hyperlink ref="D183" r:id="rId56"/>
    <hyperlink ref="D193" r:id="rId57"/>
    <hyperlink ref="D195" r:id="rId58"/>
    <hyperlink ref="D229" r:id="rId59"/>
    <hyperlink ref="D232" r:id="rId60"/>
    <hyperlink ref="D248" r:id="rId61"/>
    <hyperlink ref="D250" r:id="rId62"/>
    <hyperlink ref="D252" r:id="rId63"/>
    <hyperlink ref="D284" r:id="rId64"/>
    <hyperlink ref="D213" r:id="rId65"/>
    <hyperlink ref="D214" r:id="rId66"/>
    <hyperlink ref="D215" r:id="rId67"/>
    <hyperlink ref="D10" r:id="rId68"/>
    <hyperlink ref="D11" r:id="rId69"/>
    <hyperlink ref="D117" r:id="rId70"/>
    <hyperlink ref="D120" r:id="rId71"/>
    <hyperlink ref="D121" r:id="rId72"/>
    <hyperlink ref="D123" r:id="rId73"/>
    <hyperlink ref="D173" r:id="rId74"/>
    <hyperlink ref="D174" r:id="rId75"/>
    <hyperlink ref="D175" r:id="rId76"/>
    <hyperlink ref="D187" r:id="rId77"/>
    <hyperlink ref="D189" r:id="rId78"/>
    <hyperlink ref="D190" r:id="rId79"/>
    <hyperlink ref="D241" r:id="rId80"/>
    <hyperlink ref="D169" r:id="rId81"/>
    <hyperlink ref="D168" r:id="rId82"/>
    <hyperlink ref="D170" r:id="rId83"/>
    <hyperlink ref="D171" r:id="rId84"/>
  </hyperlinks>
  <pageMargins left="0.7" right="0.7" top="0.75" bottom="0.75" header="0.3" footer="0.3"/>
  <pageSetup paperSize="9" orientation="portrait" verticalDpi="1200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2021-05-26T13:19:36Z</cp:lastPrinted>
  <dcterms:created xsi:type="dcterms:W3CDTF">2021-04-02T12:47:22Z</dcterms:created>
  <dcterms:modified xsi:type="dcterms:W3CDTF">2021-06-30T08:36:15Z</dcterms:modified>
</cp:coreProperties>
</file>